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<sst xmlns="http://schemas.openxmlformats.org/spreadsheetml/2006/main" count="86" uniqueCount="81">
  <si>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</si>
  <si>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</si>
  <si>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</si>
  <si>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</si>
  <si>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</si>
  <si>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</si>
  <si>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</si>
  <si>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</si>
  <si>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</si>
  <si>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</si>
  <si>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</si>
  <si>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</si>
  <si>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</si>
  <si>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</si>
  <si>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</si>
  <si>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</si>
  <si>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</si>
  <si>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</si>
  <si>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</si>
  <si>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</si>
  <si>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</si>
  <si>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</si>
  <si>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</si>
  <si>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</si>
  <si>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</si>
  <si>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</si>
  <si>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</si>
  <si>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</si>
  <si>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</si>
  <si>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</si>
  <si>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</si>
  <si>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</si>
  <si>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</si>
  <si>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</si>
  <si>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</si>
  <si>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</si>
  <si>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</si>
  <si>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</si>
  <si>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</si>
  <si>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</si>
  <si>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</si>
  <si>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</si>
  <si>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</si>
  <si>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</si>
  <si>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</si>
  <si>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</si>
  <si>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</si>
  <si>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</si>
  <si>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</si>
  <si>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</si>
  <si>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</si>
  <si>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</si>
  <si>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</si>
  <si>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</si>
  <si>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</si>
  <si>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</si>
  <si>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</si>
  <si>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</si>
  <si>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</si>
  <si>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</si>
  <si>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</si>
  <si>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</si>
  <si>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</si>
  <si>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</si>
  <si>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</si>
  <si>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</si>
  <si>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</si>
  <si>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</si>
  <si>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</si>
  <si>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</si>
  <si>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</si>
  <si>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</si>
  <si>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</si>
  <si>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</si>
  <si>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</si>
  <si>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План 2023 г.</t>
  </si>
  <si>
    <t>Факт 9 мес. 2023 г.</t>
  </si>
  <si>
    <t>Факт 9 мес. 2022 г</t>
  </si>
  <si>
    <t xml:space="preserve">  9 мес.2023 к 9 мес. 2022 , % исполнения</t>
  </si>
  <si>
    <t>Исполнение расходов бюджета Великосельского сельского поселения за 9 месяцев 2023 года по функциональной классификации расходов бюджетов Российской Федерации</t>
  </si>
  <si>
    <t>Приложение 4 к   Решению Муниципального Совета Великосельского сельского поселения       от 14.12.2023 г. № 31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</si>
</sst>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L11" sqref="L11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9.12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2"/>
      <c r="F2" s="62"/>
      <c r="G2" s="69" t="s">
        <v>80</v>
      </c>
      <c r="H2" s="70"/>
      <c r="I2" s="70"/>
      <c r="J2" s="70"/>
    </row>
    <row r="3" spans="1:3" s="2" customFormat="1" ht="15" hidden="1">
      <c r="A3" s="63"/>
      <c r="B3" s="63"/>
      <c r="C3" s="63"/>
    </row>
    <row r="4" spans="1:10" s="2" customFormat="1" ht="54.75" customHeight="1">
      <c r="A4" s="67" t="s">
        <v>79</v>
      </c>
      <c r="B4" s="67"/>
      <c r="C4" s="67"/>
      <c r="D4" s="67"/>
      <c r="E4" s="67"/>
      <c r="F4" s="68"/>
      <c r="G4" s="68"/>
      <c r="H4" s="68"/>
      <c r="I4" s="68"/>
      <c r="J4" s="68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52</v>
      </c>
    </row>
    <row r="7" spans="1:10" s="4" customFormat="1" ht="76.5" customHeight="1">
      <c r="A7" s="17" t="s">
        <v>1</v>
      </c>
      <c r="B7" s="35" t="s">
        <v>2</v>
      </c>
      <c r="C7" s="36" t="s">
        <v>0</v>
      </c>
      <c r="D7" s="37" t="s">
        <v>22</v>
      </c>
      <c r="E7" s="35" t="s">
        <v>75</v>
      </c>
      <c r="G7" s="23" t="s">
        <v>76</v>
      </c>
      <c r="H7" s="24" t="s">
        <v>66</v>
      </c>
      <c r="I7" s="25" t="s">
        <v>77</v>
      </c>
      <c r="J7" s="24" t="s">
        <v>78</v>
      </c>
    </row>
    <row r="8" spans="1:10" s="7" customFormat="1" ht="23.25" customHeight="1">
      <c r="A8" s="26" t="s">
        <v>3</v>
      </c>
      <c r="B8" s="27" t="s">
        <v>4</v>
      </c>
      <c r="C8" s="6">
        <f>SUM(C9:C12)</f>
        <v>0</v>
      </c>
      <c r="D8" s="6">
        <f>SUM(D9:D12)</f>
        <v>0</v>
      </c>
      <c r="E8" s="46">
        <f>E9+E11+E12+E14+E13</f>
        <v>8342648.42</v>
      </c>
      <c r="F8" s="47"/>
      <c r="G8" s="48">
        <f>G9+G11+G12+G14+G13</f>
        <v>6776428.0200000005</v>
      </c>
      <c r="H8" s="49">
        <f>G8/E8*100</f>
        <v>81.22634059173262</v>
      </c>
      <c r="I8" s="48">
        <f>I9+I11+I12+I14</f>
        <v>6085861</v>
      </c>
      <c r="J8" s="49">
        <f>G8/I8*100</f>
        <v>111.34707184406611</v>
      </c>
    </row>
    <row r="9" spans="1:10" ht="59.25" customHeight="1">
      <c r="A9" s="28" t="s">
        <v>5</v>
      </c>
      <c r="B9" s="29" t="s">
        <v>68</v>
      </c>
      <c r="C9" s="8"/>
      <c r="D9" s="8"/>
      <c r="E9" s="20">
        <v>1745526.57</v>
      </c>
      <c r="F9" s="16"/>
      <c r="G9" s="39">
        <v>1500799.08</v>
      </c>
      <c r="H9" s="42">
        <f>G9/E9*100</f>
        <v>85.979732751934</v>
      </c>
      <c r="I9" s="39">
        <v>676461.89</v>
      </c>
      <c r="J9" s="50">
        <f>G9/I9*100</f>
        <v>221.86010803949355</v>
      </c>
    </row>
    <row r="10" spans="1:10" s="16" customFormat="1" ht="52.5" hidden="1">
      <c r="A10" s="30" t="s">
        <v>6</v>
      </c>
      <c r="B10" s="31" t="s">
        <v>7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28" t="s">
        <v>8</v>
      </c>
      <c r="B11" s="29" t="s">
        <v>67</v>
      </c>
      <c r="C11" s="8"/>
      <c r="D11" s="8"/>
      <c r="E11" s="20">
        <v>4282139.17</v>
      </c>
      <c r="F11" s="16"/>
      <c r="G11" s="38">
        <v>3391805.74</v>
      </c>
      <c r="H11" s="41">
        <f>G11/E11*100</f>
        <v>79.20820891956205</v>
      </c>
      <c r="I11" s="38">
        <v>3542831.46</v>
      </c>
      <c r="J11" s="41">
        <f>G11/I11*100</f>
        <v>95.73714635581338</v>
      </c>
    </row>
    <row r="12" spans="1:10" s="16" customFormat="1" ht="56.25" customHeight="1">
      <c r="A12" s="30" t="s">
        <v>60</v>
      </c>
      <c r="B12" s="31" t="s">
        <v>61</v>
      </c>
      <c r="C12" s="15"/>
      <c r="D12" s="15"/>
      <c r="E12" s="20">
        <v>110000</v>
      </c>
      <c r="G12" s="39">
        <v>82500</v>
      </c>
      <c r="H12" s="42">
        <f>G12/E12*100</f>
        <v>75</v>
      </c>
      <c r="I12" s="39">
        <v>78000</v>
      </c>
      <c r="J12" s="42">
        <f>G12/I12*100</f>
        <v>105.76923076923077</v>
      </c>
    </row>
    <row r="13" spans="1:10" s="16" customFormat="1" ht="49.5" customHeight="1">
      <c r="A13" s="30" t="s">
        <v>72</v>
      </c>
      <c r="B13" s="31" t="s">
        <v>73</v>
      </c>
      <c r="C13" s="15"/>
      <c r="D13" s="15"/>
      <c r="E13" s="20">
        <v>6732</v>
      </c>
      <c r="G13" s="39">
        <v>0</v>
      </c>
      <c r="H13" s="42">
        <f>G13/E13*100</f>
        <v>0</v>
      </c>
      <c r="I13" s="39">
        <v>0</v>
      </c>
      <c r="J13" s="42">
        <v>0</v>
      </c>
    </row>
    <row r="14" spans="1:10" ht="27.75" customHeight="1">
      <c r="A14" s="30" t="s">
        <v>47</v>
      </c>
      <c r="B14" s="29" t="s">
        <v>37</v>
      </c>
      <c r="C14" s="8"/>
      <c r="D14" s="8"/>
      <c r="E14" s="20">
        <v>2198250.68</v>
      </c>
      <c r="F14" s="16"/>
      <c r="G14" s="39">
        <v>1801323.2</v>
      </c>
      <c r="H14" s="42">
        <f>G14/E14*100</f>
        <v>81.94348426176762</v>
      </c>
      <c r="I14" s="39">
        <v>1788567.65</v>
      </c>
      <c r="J14" s="42">
        <f>G14/I14*100</f>
        <v>100.71317123509418</v>
      </c>
    </row>
    <row r="15" spans="1:10" s="7" customFormat="1" ht="21" customHeight="1">
      <c r="A15" s="26" t="s">
        <v>9</v>
      </c>
      <c r="B15" s="32" t="s">
        <v>10</v>
      </c>
      <c r="C15" s="6">
        <f>C16</f>
        <v>0</v>
      </c>
      <c r="D15" s="6">
        <f>D16</f>
        <v>0</v>
      </c>
      <c r="E15" s="46">
        <f>E16</f>
        <v>293942</v>
      </c>
      <c r="F15" s="47"/>
      <c r="G15" s="46">
        <f>G16</f>
        <v>167944.98</v>
      </c>
      <c r="H15" s="51">
        <f>H16</f>
        <v>57.13541446952121</v>
      </c>
      <c r="I15" s="46">
        <f>I16</f>
        <v>158927.78</v>
      </c>
      <c r="J15" s="51">
        <f>J16</f>
        <v>105.67377207433466</v>
      </c>
    </row>
    <row r="16" spans="1:10" ht="24.75" customHeight="1">
      <c r="A16" s="28" t="s">
        <v>27</v>
      </c>
      <c r="B16" s="29" t="s">
        <v>25</v>
      </c>
      <c r="C16" s="8"/>
      <c r="D16" s="8"/>
      <c r="E16" s="20">
        <v>293942</v>
      </c>
      <c r="F16" s="16"/>
      <c r="G16" s="38">
        <v>167944.98</v>
      </c>
      <c r="H16" s="41">
        <f>G16/E16*100</f>
        <v>57.13541446952121</v>
      </c>
      <c r="I16" s="38">
        <v>158927.78</v>
      </c>
      <c r="J16" s="41">
        <f>G16/I16*100</f>
        <v>105.67377207433466</v>
      </c>
    </row>
    <row r="17" spans="1:10" s="7" customFormat="1" ht="26.25" customHeight="1">
      <c r="A17" s="26" t="s">
        <v>11</v>
      </c>
      <c r="B17" s="32" t="s">
        <v>12</v>
      </c>
      <c r="C17" s="6">
        <f>SUM(C19:C20)</f>
        <v>0</v>
      </c>
      <c r="D17" s="6">
        <f>SUM(D19:D20)</f>
        <v>0</v>
      </c>
      <c r="E17" s="46">
        <f>E19</f>
        <v>130781.9</v>
      </c>
      <c r="F17" s="47"/>
      <c r="G17" s="46">
        <f>G19</f>
        <v>111752.9</v>
      </c>
      <c r="H17" s="51">
        <f>H19</f>
        <v>85.4498214202424</v>
      </c>
      <c r="I17" s="46">
        <f>I19</f>
        <v>228232.76</v>
      </c>
      <c r="J17" s="51">
        <f>J19</f>
        <v>48.96444314129137</v>
      </c>
    </row>
    <row r="18" spans="1:10" s="7" customFormat="1" ht="51" customHeight="1" hidden="1">
      <c r="A18" s="28" t="s">
        <v>44</v>
      </c>
      <c r="B18" s="33" t="s">
        <v>48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52.5" customHeight="1">
      <c r="A19" s="28" t="s">
        <v>26</v>
      </c>
      <c r="B19" s="29" t="s">
        <v>74</v>
      </c>
      <c r="C19" s="8"/>
      <c r="D19" s="8"/>
      <c r="E19" s="20">
        <v>130781.9</v>
      </c>
      <c r="F19" s="16"/>
      <c r="G19" s="39">
        <v>111752.9</v>
      </c>
      <c r="H19" s="42">
        <f>G19/E19*100</f>
        <v>85.4498214202424</v>
      </c>
      <c r="I19" s="39">
        <v>228232.76</v>
      </c>
      <c r="J19" s="42">
        <f>G19/I19*100</f>
        <v>48.96444314129137</v>
      </c>
    </row>
    <row r="20" spans="1:10" ht="36" customHeight="1" hidden="1">
      <c r="A20" s="28" t="s">
        <v>45</v>
      </c>
      <c r="B20" s="33" t="s">
        <v>46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13</v>
      </c>
      <c r="B21" s="32" t="s">
        <v>14</v>
      </c>
      <c r="C21" s="6">
        <f>SUM(C22:C24)</f>
        <v>0</v>
      </c>
      <c r="D21" s="6">
        <f>SUM(D22:D24)</f>
        <v>0</v>
      </c>
      <c r="E21" s="46">
        <f>E23+E25</f>
        <v>9019275.42</v>
      </c>
      <c r="F21" s="47"/>
      <c r="G21" s="56">
        <f>G23+G25</f>
        <v>6249831.28</v>
      </c>
      <c r="H21" s="51">
        <f>G21/E21*100</f>
        <v>69.29416154806813</v>
      </c>
      <c r="I21" s="56">
        <f>I23+I25</f>
        <v>5736518.77</v>
      </c>
      <c r="J21" s="51">
        <f>G21/I21*100</f>
        <v>108.94815358548892</v>
      </c>
      <c r="L21" s="44"/>
    </row>
    <row r="22" spans="1:10" ht="21.75" customHeight="1" hidden="1">
      <c r="A22" s="28" t="s">
        <v>42</v>
      </c>
      <c r="B22" s="29" t="s">
        <v>43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53</v>
      </c>
      <c r="B23" s="29" t="s">
        <v>54</v>
      </c>
      <c r="C23" s="8"/>
      <c r="D23" s="8"/>
      <c r="E23" s="57">
        <v>8982978.42</v>
      </c>
      <c r="F23" s="16"/>
      <c r="G23" s="39">
        <v>6248016.28</v>
      </c>
      <c r="H23" s="42">
        <f>G23/E23*100</f>
        <v>69.5539495685441</v>
      </c>
      <c r="I23" s="39">
        <v>5736518.77</v>
      </c>
      <c r="J23" s="42">
        <f>G23/I23*100</f>
        <v>108.91651418757584</v>
      </c>
    </row>
    <row r="24" spans="1:10" ht="29.25" customHeight="1" hidden="1">
      <c r="A24" s="28" t="s">
        <v>28</v>
      </c>
      <c r="B24" s="29" t="s">
        <v>23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28</v>
      </c>
      <c r="B25" s="29" t="s">
        <v>23</v>
      </c>
      <c r="C25" s="8"/>
      <c r="D25" s="8"/>
      <c r="E25" s="58">
        <v>36297</v>
      </c>
      <c r="F25" s="16"/>
      <c r="G25" s="38">
        <v>1815</v>
      </c>
      <c r="H25" s="41">
        <f>G25/E25*100</f>
        <v>5.000413257293991</v>
      </c>
      <c r="I25" s="38">
        <v>0</v>
      </c>
      <c r="J25" s="41">
        <v>0</v>
      </c>
    </row>
    <row r="26" spans="1:10" s="7" customFormat="1" ht="30" customHeight="1">
      <c r="A26" s="26" t="s">
        <v>15</v>
      </c>
      <c r="B26" s="32" t="s">
        <v>16</v>
      </c>
      <c r="C26" s="6">
        <f>SUM(C30:C32)</f>
        <v>0</v>
      </c>
      <c r="D26" s="6">
        <f>SUM(D30:D32)</f>
        <v>0</v>
      </c>
      <c r="E26" s="46">
        <f>E27+E29+E30</f>
        <v>13912128.24</v>
      </c>
      <c r="F26" s="47"/>
      <c r="G26" s="56">
        <f>G27+G29+G30</f>
        <v>7812953.4</v>
      </c>
      <c r="H26" s="51">
        <f>G26/E26*100</f>
        <v>56.15929687548654</v>
      </c>
      <c r="I26" s="56">
        <f>I27+I29+I30</f>
        <v>11169333.33</v>
      </c>
      <c r="J26" s="51">
        <f>G26/I26*100</f>
        <v>69.95004239881523</v>
      </c>
    </row>
    <row r="27" spans="1:10" s="7" customFormat="1" ht="16.5" customHeight="1">
      <c r="A27" s="28" t="s">
        <v>50</v>
      </c>
      <c r="B27" s="34" t="s">
        <v>51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35</v>
      </c>
      <c r="B28" s="34" t="s">
        <v>36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35</v>
      </c>
      <c r="B29" s="34" t="s">
        <v>36</v>
      </c>
      <c r="C29" s="6"/>
      <c r="D29" s="6"/>
      <c r="E29" s="58">
        <v>200000</v>
      </c>
      <c r="F29" s="47"/>
      <c r="G29" s="52">
        <v>132362.82</v>
      </c>
      <c r="H29" s="53">
        <f>G29/E29*100</f>
        <v>66.18141000000001</v>
      </c>
      <c r="I29" s="52">
        <v>327493.24</v>
      </c>
      <c r="J29" s="53">
        <f>G29/I29*100</f>
        <v>40.41696249974503</v>
      </c>
    </row>
    <row r="30" spans="1:10" ht="16.5" customHeight="1">
      <c r="A30" s="28" t="s">
        <v>29</v>
      </c>
      <c r="B30" s="29" t="s">
        <v>30</v>
      </c>
      <c r="C30" s="8"/>
      <c r="D30" s="8"/>
      <c r="E30" s="20">
        <v>13712128.24</v>
      </c>
      <c r="F30" s="16"/>
      <c r="G30" s="39">
        <v>7680590.58</v>
      </c>
      <c r="H30" s="42">
        <f>G30/E30*100</f>
        <v>56.013118062845656</v>
      </c>
      <c r="I30" s="39">
        <v>10841840.09</v>
      </c>
      <c r="J30" s="59">
        <f>G30/I30*100</f>
        <v>70.84213119029687</v>
      </c>
    </row>
    <row r="31" spans="1:10" ht="23.25" customHeight="1" hidden="1">
      <c r="A31" s="26" t="s">
        <v>62</v>
      </c>
      <c r="B31" s="27" t="s">
        <v>65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63</v>
      </c>
      <c r="B32" s="29" t="s">
        <v>64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56</v>
      </c>
      <c r="B33" s="27" t="s">
        <v>57</v>
      </c>
      <c r="C33" s="18">
        <f>C34</f>
        <v>0</v>
      </c>
      <c r="D33" s="18">
        <f>D34</f>
        <v>0</v>
      </c>
      <c r="E33" s="21">
        <f>E34</f>
        <v>5000</v>
      </c>
      <c r="F33" s="16"/>
      <c r="G33" s="60">
        <v>0</v>
      </c>
      <c r="H33" s="61">
        <v>0</v>
      </c>
      <c r="I33" s="60">
        <v>0</v>
      </c>
      <c r="J33" s="61">
        <v>0</v>
      </c>
    </row>
    <row r="34" spans="1:10" ht="15" customHeight="1">
      <c r="A34" s="28" t="s">
        <v>55</v>
      </c>
      <c r="B34" s="29" t="s">
        <v>69</v>
      </c>
      <c r="C34" s="8"/>
      <c r="D34" s="8"/>
      <c r="E34" s="20">
        <v>5000</v>
      </c>
      <c r="F34" s="16"/>
      <c r="G34" s="39">
        <v>0</v>
      </c>
      <c r="H34" s="42">
        <v>0</v>
      </c>
      <c r="I34" s="39">
        <v>0</v>
      </c>
      <c r="J34" s="42">
        <v>0</v>
      </c>
    </row>
    <row r="35" spans="1:12" s="7" customFormat="1" ht="17.25" customHeight="1">
      <c r="A35" s="26" t="s">
        <v>17</v>
      </c>
      <c r="B35" s="27" t="s">
        <v>49</v>
      </c>
      <c r="C35" s="6">
        <f>C36</f>
        <v>0</v>
      </c>
      <c r="D35" s="6">
        <f>D36</f>
        <v>0</v>
      </c>
      <c r="E35" s="46">
        <f>E36</f>
        <v>100000</v>
      </c>
      <c r="F35" s="47"/>
      <c r="G35" s="46">
        <f>G36</f>
        <v>85000</v>
      </c>
      <c r="H35" s="49">
        <f>H36</f>
        <v>85</v>
      </c>
      <c r="I35" s="46">
        <f>I36</f>
        <v>50000</v>
      </c>
      <c r="J35" s="49">
        <f>G35/I35*100</f>
        <v>170</v>
      </c>
      <c r="K35" s="44"/>
      <c r="L35" s="44"/>
    </row>
    <row r="36" spans="1:10" ht="17.25" customHeight="1">
      <c r="A36" s="28" t="s">
        <v>18</v>
      </c>
      <c r="B36" s="29" t="s">
        <v>19</v>
      </c>
      <c r="C36" s="8"/>
      <c r="D36" s="8"/>
      <c r="E36" s="20">
        <v>100000</v>
      </c>
      <c r="F36" s="16"/>
      <c r="G36" s="39">
        <v>85000</v>
      </c>
      <c r="H36" s="42">
        <f>G36/E36*100</f>
        <v>85</v>
      </c>
      <c r="I36" s="39">
        <v>50000</v>
      </c>
      <c r="J36" s="42">
        <f>G36/I36*100</f>
        <v>170</v>
      </c>
    </row>
    <row r="37" spans="1:10" ht="12.75" customHeight="1" hidden="1">
      <c r="A37" s="26" t="s">
        <v>31</v>
      </c>
      <c r="B37" s="27" t="s">
        <v>34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32</v>
      </c>
      <c r="B38" s="29" t="s">
        <v>33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38</v>
      </c>
      <c r="B39" s="27" t="s">
        <v>40</v>
      </c>
      <c r="C39" s="8"/>
      <c r="D39" s="8"/>
      <c r="E39" s="46">
        <f>E40+E41</f>
        <v>193100</v>
      </c>
      <c r="F39" s="16"/>
      <c r="G39" s="46">
        <f>G40+G41</f>
        <v>168616.05</v>
      </c>
      <c r="H39" s="61">
        <f>G39/E39*100</f>
        <v>87.32058518902123</v>
      </c>
      <c r="I39" s="46">
        <f>I40+I41</f>
        <v>708173.09</v>
      </c>
      <c r="J39" s="61">
        <f>G39/I39*100</f>
        <v>23.810005262978855</v>
      </c>
    </row>
    <row r="40" spans="1:10" ht="15.75" customHeight="1">
      <c r="A40" s="26" t="s">
        <v>70</v>
      </c>
      <c r="B40" s="27" t="s">
        <v>71</v>
      </c>
      <c r="C40" s="8"/>
      <c r="D40" s="8"/>
      <c r="E40" s="46">
        <v>193100</v>
      </c>
      <c r="F40" s="16"/>
      <c r="G40" s="56">
        <v>168616.05</v>
      </c>
      <c r="H40" s="61">
        <f>G40/E40*100</f>
        <v>87.32058518902123</v>
      </c>
      <c r="I40" s="56">
        <v>65390.49</v>
      </c>
      <c r="J40" s="61">
        <f>G40/I40*100</f>
        <v>257.8602026074434</v>
      </c>
    </row>
    <row r="41" spans="1:10" ht="17.25" customHeight="1">
      <c r="A41" s="28" t="s">
        <v>39</v>
      </c>
      <c r="B41" s="29" t="s">
        <v>41</v>
      </c>
      <c r="C41" s="8"/>
      <c r="D41" s="8"/>
      <c r="E41" s="20">
        <v>0</v>
      </c>
      <c r="F41" s="16"/>
      <c r="G41" s="39">
        <v>0</v>
      </c>
      <c r="H41" s="42" t="e">
        <f>G41/E41*100</f>
        <v>#DIV/0!</v>
      </c>
      <c r="I41" s="39">
        <v>642782.6</v>
      </c>
      <c r="J41" s="42">
        <v>0</v>
      </c>
    </row>
    <row r="42" spans="1:10" s="7" customFormat="1" ht="17.25" customHeight="1">
      <c r="A42" s="26" t="s">
        <v>24</v>
      </c>
      <c r="B42" s="27" t="s">
        <v>33</v>
      </c>
      <c r="C42" s="6">
        <f>C43</f>
        <v>0</v>
      </c>
      <c r="D42" s="6">
        <f>D43</f>
        <v>0</v>
      </c>
      <c r="E42" s="46">
        <f>E43</f>
        <v>10000</v>
      </c>
      <c r="F42" s="47"/>
      <c r="G42" s="48">
        <f>G43</f>
        <v>0</v>
      </c>
      <c r="H42" s="49">
        <f>H43</f>
        <v>0</v>
      </c>
      <c r="I42" s="48">
        <f>I43</f>
        <v>15254</v>
      </c>
      <c r="J42" s="49">
        <f>J43</f>
        <v>0</v>
      </c>
    </row>
    <row r="43" spans="1:10" ht="15.75" customHeight="1">
      <c r="A43" s="28" t="s">
        <v>58</v>
      </c>
      <c r="B43" s="29" t="s">
        <v>59</v>
      </c>
      <c r="C43" s="8"/>
      <c r="D43" s="8"/>
      <c r="E43" s="20">
        <v>10000</v>
      </c>
      <c r="F43" s="16"/>
      <c r="G43" s="39">
        <v>0</v>
      </c>
      <c r="H43" s="42">
        <f>G43/E43*100</f>
        <v>0</v>
      </c>
      <c r="I43" s="39">
        <v>15254</v>
      </c>
      <c r="J43" s="42">
        <v>0</v>
      </c>
    </row>
    <row r="44" spans="1:10" s="7" customFormat="1" ht="18" customHeight="1">
      <c r="A44" s="64" t="s">
        <v>20</v>
      </c>
      <c r="B44" s="64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32006875.980000004</v>
      </c>
      <c r="F44" s="47"/>
      <c r="G44" s="56">
        <f>G8+G15+G17+G21+G26+G33+G35+G39+G42</f>
        <v>21372526.630000003</v>
      </c>
      <c r="H44" s="51">
        <f>G44/E44*100</f>
        <v>66.77479752586588</v>
      </c>
      <c r="I44" s="56">
        <f>I8+I15+I17+I21+I26+I33+I35+I39+I42</f>
        <v>24152300.73</v>
      </c>
      <c r="J44" s="51">
        <f>G44/I44*100</f>
        <v>88.49064471714203</v>
      </c>
    </row>
    <row r="45" spans="1:10" s="7" customFormat="1" ht="17.25" customHeight="1">
      <c r="A45" s="65" t="s">
        <v>21</v>
      </c>
      <c r="B45" s="66"/>
      <c r="C45" s="9"/>
      <c r="D45" s="9"/>
      <c r="E45" s="19">
        <v>-1096329.98</v>
      </c>
      <c r="G45" s="45">
        <v>1897354.2</v>
      </c>
      <c r="H45" s="22"/>
      <c r="I45" s="43">
        <v>-76034.29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2020-05-03T04:35:06Z</cp:lastPrinted>
  <dcterms:created xsi:type="dcterms:W3CDTF">2004-11-16T05:58:34Z</dcterms:created>
  <dcterms:modified xsi:type="dcterms:W3CDTF">2023-12-18T08:27:58Z</dcterms:modified>
  <cp:category/>
  <cp:version/>
  <cp:contentType/>
  <cp:contentStatus/>
</cp:coreProperties>
</file>