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'Лист1'!$A$89</definedName>
  </definedNames>
  <calcPr fullCalcOnLoad="1"/>
</workbook>
</file>

<file path=xl/sharedStrings.xml><?xml version="1.0" encoding="utf-8"?>
<sst xmlns="http://schemas.openxmlformats.org/spreadsheetml/2006/main" count="255" uniqueCount="201">
  <si>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</si>
  <si>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</si>
  <si>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</si>
  <si>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</si>
  <si>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</si>
  <si>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</si>
  <si>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</si>
  <si>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</si>
  <si>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</si>
  <si>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</si>
  <si>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</si>
  <si>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</si>
  <si>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</si>
  <si>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</si>
  <si>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</si>
  <si>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</si>
  <si>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</si>
  <si>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</si>
  <si>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</si>
  <si>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</si>
  <si>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</si>
  <si>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</si>
  <si>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</si>
  <si>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</si>
  <si>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</si>
  <si>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</si>
  <si>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</si>
  <si>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</si>
  <si>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</si>
  <si>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</si>
  <si>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</si>
  <si>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</si>
  <si>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</si>
  <si>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</si>
  <si>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</si>
  <si>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</si>
  <si>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</si>
  <si>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</si>
  <si>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</si>
  <si>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</si>
  <si>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</si>
  <si>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</si>
  <si>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</si>
  <si>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</si>
  <si>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</si>
  <si>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</si>
  <si>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</si>
  <si>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</si>
  <si>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</si>
  <si>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</si>
  <si>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</si>
  <si>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</si>
  <si>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</si>
  <si>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</si>
  <si>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</si>
  <si>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</si>
  <si>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</si>
  <si>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</si>
  <si>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</si>
  <si>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</si>
  <si>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</si>
  <si>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</si>
  <si>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</si>
  <si>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</si>
  <si>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</si>
  <si>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</si>
  <si>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</si>
  <si>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</si>
  <si>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</si>
  <si>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</si>
  <si>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</si>
  <si>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</si>
  <si>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</si>
  <si>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</si>
  <si>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</si>
  <si>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</si>
  <si>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</si>
  <si>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</si>
  <si>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</si>
  <si>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</si>
  <si>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</si>
  <si>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</si>
  <si>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</si>
  <si>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</si>
  <si>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</si>
  <si>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</si>
  <si>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</si>
  <si>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</si>
  <si>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</si>
  <si>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</si>
  <si>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</si>
  <si>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</si>
  <si>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</si>
  <si>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</si>
  <si>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</si>
  <si>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</si>
  <si>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</si>
  <si>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</si>
  <si>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</si>
  <si>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</si>
  <si>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</si>
  <si>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</si>
  <si>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</si>
  <si>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</si>
  <si>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</si>
  <si>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</si>
  <si>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</si>
  <si>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</si>
  <si>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</si>
  <si>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</si>
  <si>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</si>
  <si>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</si>
  <si>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</si>
  <si>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</si>
  <si>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</si>
  <si>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</si>
  <si>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</si>
  <si>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</si>
  <si>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</si>
  <si>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</si>
  <si>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</si>
  <si>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</si>
  <si>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</si>
  <si>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</si>
  <si>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</si>
  <si>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</si>
  <si>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</si>
  <si>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</si>
  <si>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</si>
  <si>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</si>
  <si>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</si>
  <si>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</si>
  <si>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</si>
  <si>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</si>
  <si>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</si>
  <si>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</si>
  <si>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</si>
  <si>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</si>
  <si>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</si>
  <si>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</si>
  <si>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</si>
  <si>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</si>
  <si>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</si>
  <si>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</si>
  <si>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</si>
  <si>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</si>
  <si>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</si>
  <si>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</si>
  <si>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</si>
  <si>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</si>
  <si>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</si>
  <si>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</si>
  <si>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</si>
  <si>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</si>
  <si>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</si>
  <si>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</si>
  <si>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</si>
  <si>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</si>
  <si>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</si>
  <si>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</si>
  <si>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</si>
  <si>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</si>
  <si>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</si>
  <si>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</si>
  <si>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</si>
  <si>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</si>
  <si>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</si>
  <si>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</si>
  <si>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</si>
  <si>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</si>
  <si>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</si>
  <si>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</si>
  <si>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</si>
  <si>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</si>
  <si>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</si>
  <si>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</si>
  <si>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</si>
  <si>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</si>
  <si>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</si>
  <si>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</si>
  <si>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</si>
  <si>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</si>
  <si>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</si>
  <si>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</si>
  <si>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</si>
  <si>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</si>
  <si>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</si>
  <si>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</si>
  <si>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</si>
  <si>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</si>
  <si>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</si>
  <si>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</si>
  <si>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2023 год                  (руб.)</t>
  </si>
  <si>
    <t xml:space="preserve">Ведомственная структура расходов бюджета Великосельского сельского поселения на 2023 год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</si>
  <si>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</si>
  <si>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</si>
  <si>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24.1.01.17350</t>
  </si>
  <si>
    <t>50.0.00.17351</t>
  </si>
  <si>
    <t>2023 год                    (руб.)</t>
  </si>
  <si>
    <t>Приложение № 6</t>
  </si>
  <si>
    <t xml:space="preserve"> № 2  от  27.02.2023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</si>
</sst>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wrapText="1"/>
    </xf>
    <xf numFmtId="0" fontId="48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3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50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5" xfId="59" applyFont="1" applyFill="1" applyBorder="1" applyAlignment="1">
      <alignment horizontal="right" vertical="center"/>
    </xf>
    <xf numFmtId="43" fontId="46" fillId="0" borderId="15" xfId="59" applyFont="1" applyBorder="1" applyAlignment="1">
      <alignment horizontal="right" vertical="center"/>
    </xf>
    <xf numFmtId="43" fontId="47" fillId="0" borderId="15" xfId="59" applyFont="1" applyBorder="1" applyAlignment="1">
      <alignment horizontal="right" vertical="center"/>
    </xf>
    <xf numFmtId="0" fontId="48" fillId="0" borderId="20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3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47" fillId="0" borderId="2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3" fontId="48" fillId="0" borderId="19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50" fillId="0" borderId="13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/>
    </xf>
    <xf numFmtId="0" fontId="48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48" fillId="0" borderId="2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5" xfId="59" applyFont="1" applyFill="1" applyBorder="1" applyAlignment="1">
      <alignment horizontal="right" vertical="center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5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19" xfId="59" applyFont="1" applyFill="1" applyBorder="1" applyAlignment="1">
      <alignment horizontal="center" vertical="center" wrapText="1"/>
    </xf>
    <xf numFmtId="43" fontId="46" fillId="0" borderId="15" xfId="59" applyFont="1" applyFill="1" applyBorder="1" applyAlignment="1">
      <alignment horizontal="center" vertical="center" wrapText="1"/>
    </xf>
    <xf numFmtId="43" fontId="47" fillId="0" borderId="15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19" xfId="59" applyNumberFormat="1" applyFont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6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43" fontId="46" fillId="0" borderId="17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top"/>
      <protection hidden="1"/>
    </xf>
    <xf numFmtId="0" fontId="7" fillId="0" borderId="27" xfId="52" applyNumberFormat="1" applyFont="1" applyFill="1" applyBorder="1" applyAlignment="1" applyProtection="1">
      <alignment horizontal="center" vertical="top"/>
      <protection hidden="1"/>
    </xf>
    <xf numFmtId="0" fontId="7" fillId="0" borderId="23" xfId="52" applyNumberFormat="1" applyFont="1" applyFill="1" applyBorder="1" applyAlignment="1" applyProtection="1">
      <alignment horizontal="center" vertical="top"/>
      <protection hidden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43" fontId="48" fillId="0" borderId="16" xfId="59" applyFont="1" applyFill="1" applyBorder="1" applyAlignment="1">
      <alignment horizontal="center" vertical="center"/>
    </xf>
    <xf numFmtId="43" fontId="48" fillId="0" borderId="28" xfId="59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43" fontId="48" fillId="0" borderId="17" xfId="59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3" fontId="48" fillId="0" borderId="10" xfId="59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tabSelected="1" zoomScalePageLayoutView="0" workbookViewId="0" topLeftCell="A1">
      <selection activeCell="C95" sqref="C95:C96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4" t="s">
        <v>199</v>
      </c>
      <c r="B1" s="154"/>
      <c r="C1" s="154"/>
      <c r="D1" s="154"/>
    </row>
    <row r="2" spans="1:4" ht="15">
      <c r="A2" s="154" t="s">
        <v>0</v>
      </c>
      <c r="B2" s="154"/>
      <c r="C2" s="154"/>
      <c r="D2" s="154"/>
    </row>
    <row r="3" spans="1:4" ht="15">
      <c r="A3" s="154" t="s">
        <v>200</v>
      </c>
      <c r="B3" s="154"/>
      <c r="C3" s="154"/>
      <c r="D3" s="154"/>
    </row>
    <row r="4" spans="1:4" ht="54.75" customHeight="1">
      <c r="A4" s="159" t="s">
        <v>193</v>
      </c>
      <c r="B4" s="159"/>
      <c r="C4" s="159"/>
      <c r="D4" s="159"/>
    </row>
    <row r="5" spans="1:4" ht="54.75" customHeight="1">
      <c r="A5" s="160" t="s">
        <v>190</v>
      </c>
      <c r="B5" s="161"/>
      <c r="C5" s="162"/>
      <c r="D5" s="122" t="s">
        <v>192</v>
      </c>
    </row>
    <row r="6" spans="1:4" ht="24.75" customHeight="1" thickBot="1">
      <c r="A6" s="163" t="s">
        <v>191</v>
      </c>
      <c r="B6" s="164"/>
      <c r="C6" s="165"/>
      <c r="D6" s="126">
        <f>D162</f>
        <v>26420008.979999997</v>
      </c>
    </row>
    <row r="7" spans="1:4" ht="31.5" thickBot="1">
      <c r="A7" s="21" t="s">
        <v>1</v>
      </c>
      <c r="B7" s="2" t="s">
        <v>2</v>
      </c>
      <c r="C7" s="2" t="s">
        <v>3</v>
      </c>
      <c r="D7" s="2" t="s">
        <v>198</v>
      </c>
    </row>
    <row r="8" spans="1:4" ht="31.5" thickBot="1">
      <c r="A8" s="63" t="s">
        <v>153</v>
      </c>
      <c r="B8" s="27" t="s">
        <v>158</v>
      </c>
      <c r="C8" s="2"/>
      <c r="D8" s="123">
        <f>D12</f>
        <v>10000</v>
      </c>
    </row>
    <row r="9" spans="1:4" ht="31.5" thickBot="1">
      <c r="A9" s="22" t="s">
        <v>154</v>
      </c>
      <c r="B9" s="28" t="s">
        <v>159</v>
      </c>
      <c r="C9" s="2"/>
      <c r="D9" s="123">
        <f>D12</f>
        <v>10000</v>
      </c>
    </row>
    <row r="10" spans="1:4" ht="47.25" thickBot="1">
      <c r="A10" s="12" t="s">
        <v>156</v>
      </c>
      <c r="B10" s="24" t="s">
        <v>155</v>
      </c>
      <c r="C10" s="2"/>
      <c r="D10" s="124">
        <f>D12</f>
        <v>10000</v>
      </c>
    </row>
    <row r="11" spans="1:4" ht="31.5" thickBot="1">
      <c r="A11" s="25" t="s">
        <v>32</v>
      </c>
      <c r="B11" s="24" t="s">
        <v>157</v>
      </c>
      <c r="C11" s="2"/>
      <c r="D11" s="124">
        <f>D12</f>
        <v>10000</v>
      </c>
    </row>
    <row r="12" spans="1:4" ht="31.5" thickBot="1">
      <c r="A12" s="26" t="s">
        <v>19</v>
      </c>
      <c r="B12" s="2"/>
      <c r="C12" s="2">
        <v>200</v>
      </c>
      <c r="D12" s="125">
        <v>10000</v>
      </c>
    </row>
    <row r="13" spans="1:5" ht="15.75" thickBot="1">
      <c r="A13" s="91" t="s">
        <v>108</v>
      </c>
      <c r="B13" s="92" t="s">
        <v>109</v>
      </c>
      <c r="C13" s="93"/>
      <c r="D13" s="127">
        <f>SUM(D14)</f>
        <v>10000</v>
      </c>
      <c r="E13" s="65"/>
    </row>
    <row r="14" spans="1:4" ht="31.5" thickBot="1">
      <c r="A14" s="94" t="s">
        <v>110</v>
      </c>
      <c r="B14" s="95" t="s">
        <v>112</v>
      </c>
      <c r="C14" s="96"/>
      <c r="D14" s="128">
        <f>SUM(D15)</f>
        <v>10000</v>
      </c>
    </row>
    <row r="15" spans="1:4" ht="31.5" thickBot="1">
      <c r="A15" s="97" t="s">
        <v>111</v>
      </c>
      <c r="B15" s="98" t="s">
        <v>113</v>
      </c>
      <c r="C15" s="96"/>
      <c r="D15" s="129">
        <f>SUM(D16)</f>
        <v>10000</v>
      </c>
    </row>
    <row r="16" spans="1:4" ht="31.5" thickBot="1">
      <c r="A16" s="99" t="s">
        <v>117</v>
      </c>
      <c r="B16" s="100" t="s">
        <v>114</v>
      </c>
      <c r="C16" s="96"/>
      <c r="D16" s="129">
        <f>SUM(D17)</f>
        <v>10000</v>
      </c>
    </row>
    <row r="17" spans="1:4" ht="31.5" thickBot="1">
      <c r="A17" s="101" t="s">
        <v>19</v>
      </c>
      <c r="B17" s="102"/>
      <c r="C17" s="103">
        <v>200</v>
      </c>
      <c r="D17" s="129">
        <v>10000</v>
      </c>
    </row>
    <row r="18" spans="1:5" ht="47.25" thickBot="1">
      <c r="A18" s="104" t="s">
        <v>4</v>
      </c>
      <c r="B18" s="105" t="s">
        <v>5</v>
      </c>
      <c r="C18" s="106"/>
      <c r="D18" s="127">
        <f>SUM(D19)</f>
        <v>0</v>
      </c>
      <c r="E18" s="65"/>
    </row>
    <row r="19" spans="1:4" ht="47.25" thickBot="1">
      <c r="A19" s="10" t="s">
        <v>6</v>
      </c>
      <c r="B19" s="105" t="s">
        <v>7</v>
      </c>
      <c r="C19" s="106"/>
      <c r="D19" s="127">
        <f>SUM(D20)</f>
        <v>0</v>
      </c>
    </row>
    <row r="20" spans="1:4" ht="47.25" thickBot="1">
      <c r="A20" s="11" t="s">
        <v>8</v>
      </c>
      <c r="B20" s="96" t="s">
        <v>9</v>
      </c>
      <c r="C20" s="106"/>
      <c r="D20" s="129">
        <f>SUM(D21)</f>
        <v>0</v>
      </c>
    </row>
    <row r="21" spans="1:4" ht="63" thickBot="1">
      <c r="A21" s="11" t="s">
        <v>11</v>
      </c>
      <c r="B21" s="96" t="s">
        <v>124</v>
      </c>
      <c r="C21" s="106"/>
      <c r="D21" s="129">
        <f>D22</f>
        <v>0</v>
      </c>
    </row>
    <row r="22" spans="1:4" ht="15.75" thickBot="1">
      <c r="A22" s="29" t="s">
        <v>10</v>
      </c>
      <c r="B22" s="107"/>
      <c r="C22" s="108">
        <v>300</v>
      </c>
      <c r="D22" s="130">
        <v>0</v>
      </c>
    </row>
    <row r="23" spans="1:4" ht="47.25" thickBot="1">
      <c r="A23" s="64" t="s">
        <v>160</v>
      </c>
      <c r="B23" s="27" t="s">
        <v>163</v>
      </c>
      <c r="C23" s="109"/>
      <c r="D23" s="131">
        <f>D24</f>
        <v>3442416.59</v>
      </c>
    </row>
    <row r="24" spans="1:4" ht="47.25" thickBot="1">
      <c r="A24" s="22" t="s">
        <v>161</v>
      </c>
      <c r="B24" s="28" t="s">
        <v>164</v>
      </c>
      <c r="C24" s="109"/>
      <c r="D24" s="131">
        <f>D25+D28</f>
        <v>3442416.59</v>
      </c>
    </row>
    <row r="25" spans="1:4" ht="31.5" thickBot="1">
      <c r="A25" s="12" t="s">
        <v>162</v>
      </c>
      <c r="B25" s="24" t="s">
        <v>165</v>
      </c>
      <c r="C25" s="33"/>
      <c r="D25" s="132">
        <f>D26</f>
        <v>108102.59</v>
      </c>
    </row>
    <row r="26" spans="1:7" ht="47.25" thickBot="1">
      <c r="A26" s="31" t="s">
        <v>140</v>
      </c>
      <c r="B26" s="24" t="s">
        <v>166</v>
      </c>
      <c r="C26" s="33"/>
      <c r="D26" s="132">
        <f>D27</f>
        <v>108102.59</v>
      </c>
      <c r="G26" s="30"/>
    </row>
    <row r="27" spans="1:4" ht="31.5" thickBot="1">
      <c r="A27" s="26" t="s">
        <v>19</v>
      </c>
      <c r="B27" s="32"/>
      <c r="C27" s="33">
        <v>200</v>
      </c>
      <c r="D27" s="132">
        <v>108102.59</v>
      </c>
    </row>
    <row r="28" spans="1:4" ht="31.5" thickBot="1">
      <c r="A28" s="12" t="s">
        <v>162</v>
      </c>
      <c r="B28" s="23" t="s">
        <v>167</v>
      </c>
      <c r="C28" s="33"/>
      <c r="D28" s="132">
        <f>D30</f>
        <v>3334314</v>
      </c>
    </row>
    <row r="29" spans="1:4" ht="31.5" thickBot="1">
      <c r="A29" s="31" t="s">
        <v>141</v>
      </c>
      <c r="B29" s="24" t="s">
        <v>168</v>
      </c>
      <c r="C29" s="33"/>
      <c r="D29" s="132">
        <f>D30</f>
        <v>3334314</v>
      </c>
    </row>
    <row r="30" spans="1:4" ht="30.75">
      <c r="A30" s="26" t="s">
        <v>19</v>
      </c>
      <c r="B30" s="32"/>
      <c r="C30" s="33">
        <v>200</v>
      </c>
      <c r="D30" s="132">
        <v>3334314</v>
      </c>
    </row>
    <row r="31" spans="1:5" ht="78.75" customHeight="1">
      <c r="A31" s="155" t="s">
        <v>99</v>
      </c>
      <c r="B31" s="148" t="s">
        <v>12</v>
      </c>
      <c r="C31" s="148"/>
      <c r="D31" s="157">
        <f>SUM(D33+D40)</f>
        <v>255000</v>
      </c>
      <c r="E31" s="65"/>
    </row>
    <row r="32" spans="1:4" ht="15" customHeight="1" thickBot="1">
      <c r="A32" s="156"/>
      <c r="B32" s="149"/>
      <c r="C32" s="149"/>
      <c r="D32" s="158"/>
    </row>
    <row r="33" spans="1:4" ht="78" thickBot="1">
      <c r="A33" s="18" t="s">
        <v>13</v>
      </c>
      <c r="B33" s="19" t="s">
        <v>14</v>
      </c>
      <c r="C33" s="20"/>
      <c r="D33" s="133">
        <f>SUM(D34+D37)</f>
        <v>147314.5</v>
      </c>
    </row>
    <row r="34" spans="1:4" ht="47.25" thickBot="1">
      <c r="A34" s="78" t="s">
        <v>15</v>
      </c>
      <c r="B34" s="20" t="s">
        <v>16</v>
      </c>
      <c r="C34" s="20"/>
      <c r="D34" s="74">
        <f>SUM(D35)</f>
        <v>39629</v>
      </c>
    </row>
    <row r="35" spans="1:4" ht="63" thickBot="1">
      <c r="A35" s="78" t="s">
        <v>17</v>
      </c>
      <c r="B35" s="76" t="s">
        <v>18</v>
      </c>
      <c r="C35" s="76"/>
      <c r="D35" s="74">
        <f>D36</f>
        <v>39629</v>
      </c>
    </row>
    <row r="36" spans="1:4" ht="31.5" thickBot="1">
      <c r="A36" s="79" t="s">
        <v>19</v>
      </c>
      <c r="B36" s="73" t="s">
        <v>20</v>
      </c>
      <c r="C36" s="73">
        <v>200</v>
      </c>
      <c r="D36" s="59">
        <v>39629</v>
      </c>
    </row>
    <row r="37" spans="1:4" ht="78" thickBot="1">
      <c r="A37" s="78" t="s">
        <v>21</v>
      </c>
      <c r="B37" s="76" t="s">
        <v>22</v>
      </c>
      <c r="C37" s="73"/>
      <c r="D37" s="59">
        <f>SUM(D38)</f>
        <v>107685.5</v>
      </c>
    </row>
    <row r="38" spans="1:4" ht="63" thickBot="1">
      <c r="A38" s="78" t="s">
        <v>17</v>
      </c>
      <c r="B38" s="76" t="s">
        <v>23</v>
      </c>
      <c r="C38" s="73"/>
      <c r="D38" s="59">
        <f>D39</f>
        <v>107685.5</v>
      </c>
    </row>
    <row r="39" spans="1:4" ht="31.5" thickBot="1">
      <c r="A39" s="79" t="s">
        <v>19</v>
      </c>
      <c r="B39" s="76"/>
      <c r="C39" s="73">
        <v>200</v>
      </c>
      <c r="D39" s="59">
        <v>107685.5</v>
      </c>
    </row>
    <row r="40" spans="1:4" ht="31.5" thickBot="1">
      <c r="A40" s="78" t="s">
        <v>24</v>
      </c>
      <c r="B40" s="76" t="s">
        <v>25</v>
      </c>
      <c r="C40" s="73"/>
      <c r="D40" s="59">
        <f>SUM(D41)</f>
        <v>107685.5</v>
      </c>
    </row>
    <row r="41" spans="1:4" ht="47.25" thickBot="1">
      <c r="A41" s="78" t="s">
        <v>26</v>
      </c>
      <c r="B41" s="76" t="s">
        <v>27</v>
      </c>
      <c r="C41" s="73"/>
      <c r="D41" s="59">
        <f>SUM(D42)</f>
        <v>107685.5</v>
      </c>
    </row>
    <row r="42" spans="1:4" ht="31.5" thickBot="1">
      <c r="A42" s="75" t="s">
        <v>28</v>
      </c>
      <c r="B42" s="76" t="s">
        <v>29</v>
      </c>
      <c r="C42" s="73"/>
      <c r="D42" s="59">
        <f>SUM(D43)</f>
        <v>107685.5</v>
      </c>
    </row>
    <row r="43" spans="1:4" ht="31.5" thickBot="1">
      <c r="A43" s="79" t="s">
        <v>19</v>
      </c>
      <c r="B43" s="77"/>
      <c r="C43" s="73">
        <v>200</v>
      </c>
      <c r="D43" s="59">
        <v>107685.5</v>
      </c>
    </row>
    <row r="44" spans="1:4" ht="47.25" thickBot="1">
      <c r="A44" s="60" t="s">
        <v>169</v>
      </c>
      <c r="B44" s="36" t="s">
        <v>172</v>
      </c>
      <c r="C44" s="7"/>
      <c r="D44" s="61">
        <f>D45</f>
        <v>30000</v>
      </c>
    </row>
    <row r="45" spans="1:4" ht="47.25" thickBot="1">
      <c r="A45" s="35" t="s">
        <v>170</v>
      </c>
      <c r="B45" s="37" t="s">
        <v>173</v>
      </c>
      <c r="C45" s="7"/>
      <c r="D45" s="61">
        <f>D46</f>
        <v>30000</v>
      </c>
    </row>
    <row r="46" spans="1:4" ht="31.5" thickBot="1">
      <c r="A46" s="25" t="s">
        <v>171</v>
      </c>
      <c r="B46" s="38" t="s">
        <v>174</v>
      </c>
      <c r="C46" s="7"/>
      <c r="D46" s="54">
        <f>D47</f>
        <v>30000</v>
      </c>
    </row>
    <row r="47" spans="1:4" ht="15.75" thickBot="1">
      <c r="A47" s="25" t="s">
        <v>33</v>
      </c>
      <c r="B47" s="38" t="s">
        <v>175</v>
      </c>
      <c r="C47" s="7"/>
      <c r="D47" s="54">
        <f>D48</f>
        <v>30000</v>
      </c>
    </row>
    <row r="48" spans="1:4" ht="31.5" thickBot="1">
      <c r="A48" s="5" t="s">
        <v>19</v>
      </c>
      <c r="B48" s="7"/>
      <c r="C48" s="7">
        <v>200</v>
      </c>
      <c r="D48" s="54">
        <v>30000</v>
      </c>
    </row>
    <row r="49" spans="1:5" ht="47.25" thickBot="1">
      <c r="A49" s="110" t="s">
        <v>34</v>
      </c>
      <c r="B49" s="70" t="s">
        <v>35</v>
      </c>
      <c r="C49" s="73"/>
      <c r="D49" s="72">
        <f>SUM(D50+D68+D72)</f>
        <v>4719885.5</v>
      </c>
      <c r="E49" s="65"/>
    </row>
    <row r="50" spans="1:4" ht="47.25" thickBot="1">
      <c r="A50" s="18" t="s">
        <v>36</v>
      </c>
      <c r="B50" s="70" t="s">
        <v>37</v>
      </c>
      <c r="C50" s="73"/>
      <c r="D50" s="74">
        <f>SUM(D51+D55+D58+D61)</f>
        <v>4319885.5</v>
      </c>
    </row>
    <row r="51" spans="1:4" ht="15.75" thickBot="1">
      <c r="A51" s="78" t="s">
        <v>38</v>
      </c>
      <c r="B51" s="76" t="s">
        <v>39</v>
      </c>
      <c r="C51" s="73"/>
      <c r="D51" s="74">
        <f>SUM(D52)+D54</f>
        <v>3560000</v>
      </c>
    </row>
    <row r="52" spans="1:4" ht="47.25" thickBot="1">
      <c r="A52" s="78" t="s">
        <v>101</v>
      </c>
      <c r="B52" s="76" t="s">
        <v>40</v>
      </c>
      <c r="C52" s="76"/>
      <c r="D52" s="74">
        <f>SUM(D53)</f>
        <v>3550000</v>
      </c>
    </row>
    <row r="53" spans="1:4" ht="31.5" thickBot="1">
      <c r="A53" s="79" t="s">
        <v>19</v>
      </c>
      <c r="B53" s="20" t="s">
        <v>20</v>
      </c>
      <c r="C53" s="73">
        <v>200</v>
      </c>
      <c r="D53" s="59">
        <v>3550000</v>
      </c>
    </row>
    <row r="54" spans="1:4" ht="15.75" thickBot="1">
      <c r="A54" s="79" t="s">
        <v>47</v>
      </c>
      <c r="B54" s="20"/>
      <c r="C54" s="73">
        <v>800</v>
      </c>
      <c r="D54" s="59">
        <v>10000</v>
      </c>
    </row>
    <row r="55" spans="1:4" ht="15.75" thickBot="1">
      <c r="A55" s="78" t="s">
        <v>41</v>
      </c>
      <c r="B55" s="76" t="s">
        <v>42</v>
      </c>
      <c r="C55" s="77"/>
      <c r="D55" s="74">
        <f>SUM(D56)</f>
        <v>401867.5</v>
      </c>
    </row>
    <row r="56" spans="1:4" ht="47.25" thickBot="1">
      <c r="A56" s="78" t="s">
        <v>102</v>
      </c>
      <c r="B56" s="76" t="s">
        <v>43</v>
      </c>
      <c r="C56" s="77"/>
      <c r="D56" s="74">
        <f>SUM(D57)</f>
        <v>401867.5</v>
      </c>
    </row>
    <row r="57" spans="1:4" ht="31.5" thickBot="1">
      <c r="A57" s="79" t="s">
        <v>19</v>
      </c>
      <c r="B57" s="73"/>
      <c r="C57" s="73">
        <v>200</v>
      </c>
      <c r="D57" s="59">
        <v>401867.5</v>
      </c>
    </row>
    <row r="58" spans="1:4" ht="31.5" thickBot="1">
      <c r="A58" s="78" t="s">
        <v>44</v>
      </c>
      <c r="B58" s="76" t="s">
        <v>45</v>
      </c>
      <c r="C58" s="77"/>
      <c r="D58" s="74">
        <f>SUM(D59)</f>
        <v>50000</v>
      </c>
    </row>
    <row r="59" spans="1:4" ht="47.25" thickBot="1">
      <c r="A59" s="78" t="s">
        <v>103</v>
      </c>
      <c r="B59" s="76" t="s">
        <v>46</v>
      </c>
      <c r="C59" s="77"/>
      <c r="D59" s="74">
        <f>SUM(D60)</f>
        <v>50000</v>
      </c>
    </row>
    <row r="60" spans="1:4" ht="31.5" thickBot="1">
      <c r="A60" s="79" t="s">
        <v>19</v>
      </c>
      <c r="B60" s="73"/>
      <c r="C60" s="73">
        <v>200</v>
      </c>
      <c r="D60" s="59">
        <v>50000</v>
      </c>
    </row>
    <row r="61" spans="1:4" ht="31.5" thickBot="1">
      <c r="A61" s="78" t="s">
        <v>145</v>
      </c>
      <c r="B61" s="111" t="s">
        <v>144</v>
      </c>
      <c r="C61" s="73"/>
      <c r="D61" s="59">
        <f>D63+D65+D67</f>
        <v>308018</v>
      </c>
    </row>
    <row r="62" spans="1:4" ht="47.25" thickBot="1">
      <c r="A62" s="78" t="s">
        <v>142</v>
      </c>
      <c r="B62" s="112" t="s">
        <v>146</v>
      </c>
      <c r="C62" s="73"/>
      <c r="D62" s="59">
        <f>D63</f>
        <v>50000</v>
      </c>
    </row>
    <row r="63" spans="1:4" ht="41.25" customHeight="1" thickBot="1">
      <c r="A63" s="79" t="s">
        <v>19</v>
      </c>
      <c r="B63" s="112"/>
      <c r="C63" s="73">
        <v>200</v>
      </c>
      <c r="D63" s="59">
        <v>50000</v>
      </c>
    </row>
    <row r="64" spans="1:4" ht="41.25" customHeight="1" thickBot="1">
      <c r="A64" s="99" t="s">
        <v>185</v>
      </c>
      <c r="B64" s="113" t="s">
        <v>186</v>
      </c>
      <c r="C64" s="73"/>
      <c r="D64" s="59">
        <f>D65</f>
        <v>245117</v>
      </c>
    </row>
    <row r="65" spans="1:4" ht="41.25" customHeight="1" thickBot="1">
      <c r="A65" s="114" t="s">
        <v>19</v>
      </c>
      <c r="B65" s="115"/>
      <c r="C65" s="73">
        <v>200</v>
      </c>
      <c r="D65" s="59">
        <v>245117</v>
      </c>
    </row>
    <row r="66" spans="1:4" ht="41.25" customHeight="1" thickBot="1">
      <c r="A66" s="116" t="s">
        <v>185</v>
      </c>
      <c r="B66" s="113" t="s">
        <v>187</v>
      </c>
      <c r="C66" s="73"/>
      <c r="D66" s="136">
        <f>D67</f>
        <v>12901</v>
      </c>
    </row>
    <row r="67" spans="1:4" ht="41.25" customHeight="1" thickBot="1">
      <c r="A67" s="117" t="s">
        <v>19</v>
      </c>
      <c r="B67" s="118"/>
      <c r="C67" s="73">
        <v>200</v>
      </c>
      <c r="D67" s="136">
        <v>12901</v>
      </c>
    </row>
    <row r="68" spans="1:4" ht="15.75" thickBot="1">
      <c r="A68" s="18" t="s">
        <v>48</v>
      </c>
      <c r="B68" s="70" t="s">
        <v>127</v>
      </c>
      <c r="C68" s="77"/>
      <c r="D68" s="72">
        <f>SUM(D69)</f>
        <v>400000</v>
      </c>
    </row>
    <row r="69" spans="1:4" ht="31.5" thickBot="1">
      <c r="A69" s="78" t="s">
        <v>128</v>
      </c>
      <c r="B69" s="76" t="s">
        <v>126</v>
      </c>
      <c r="C69" s="77"/>
      <c r="D69" s="74">
        <f>SUM(D70)</f>
        <v>400000</v>
      </c>
    </row>
    <row r="70" spans="1:4" ht="47.25" thickBot="1">
      <c r="A70" s="78" t="s">
        <v>129</v>
      </c>
      <c r="B70" s="76" t="s">
        <v>125</v>
      </c>
      <c r="C70" s="73"/>
      <c r="D70" s="74">
        <f>SUM(D71)</f>
        <v>400000</v>
      </c>
    </row>
    <row r="71" spans="1:4" ht="15.75" thickBot="1">
      <c r="A71" s="79" t="s">
        <v>47</v>
      </c>
      <c r="B71" s="20"/>
      <c r="C71" s="73">
        <v>800</v>
      </c>
      <c r="D71" s="74">
        <v>400000</v>
      </c>
    </row>
    <row r="72" spans="1:4" ht="48" customHeight="1" thickBot="1">
      <c r="A72" s="18" t="s">
        <v>148</v>
      </c>
      <c r="B72" s="119" t="s">
        <v>147</v>
      </c>
      <c r="C72" s="73"/>
      <c r="D72" s="137">
        <f>D73</f>
        <v>0</v>
      </c>
    </row>
    <row r="73" spans="1:4" ht="48" customHeight="1" thickBot="1">
      <c r="A73" s="3" t="s">
        <v>150</v>
      </c>
      <c r="B73" s="14" t="s">
        <v>149</v>
      </c>
      <c r="C73" s="7"/>
      <c r="D73" s="134">
        <f>D74</f>
        <v>0</v>
      </c>
    </row>
    <row r="74" spans="1:4" ht="38.25" customHeight="1" thickBot="1">
      <c r="A74" s="47" t="s">
        <v>143</v>
      </c>
      <c r="B74" s="15" t="s">
        <v>151</v>
      </c>
      <c r="C74" s="7"/>
      <c r="D74" s="134">
        <f>D75</f>
        <v>0</v>
      </c>
    </row>
    <row r="75" spans="1:4" ht="42.75" customHeight="1" thickBot="1">
      <c r="A75" s="46" t="s">
        <v>19</v>
      </c>
      <c r="B75" s="39"/>
      <c r="C75" s="40">
        <v>200</v>
      </c>
      <c r="D75" s="138">
        <v>0</v>
      </c>
    </row>
    <row r="76" spans="1:4" ht="42.75" customHeight="1" thickBot="1">
      <c r="A76" s="34" t="s">
        <v>176</v>
      </c>
      <c r="B76" s="36" t="s">
        <v>179</v>
      </c>
      <c r="C76" s="41"/>
      <c r="D76" s="56">
        <f>D77</f>
        <v>36297</v>
      </c>
    </row>
    <row r="77" spans="1:4" ht="42.75" customHeight="1" thickBot="1">
      <c r="A77" s="43" t="s">
        <v>177</v>
      </c>
      <c r="B77" s="37" t="s">
        <v>180</v>
      </c>
      <c r="C77" s="41"/>
      <c r="D77" s="56">
        <f>D78</f>
        <v>36297</v>
      </c>
    </row>
    <row r="78" spans="1:4" ht="42.75" customHeight="1" thickBot="1">
      <c r="A78" s="42" t="s">
        <v>178</v>
      </c>
      <c r="B78" s="38" t="s">
        <v>181</v>
      </c>
      <c r="C78" s="41"/>
      <c r="D78" s="57">
        <f>D79+D81</f>
        <v>36297</v>
      </c>
    </row>
    <row r="79" spans="1:4" ht="77.25" customHeight="1" thickBot="1">
      <c r="A79" s="44" t="s">
        <v>188</v>
      </c>
      <c r="B79" s="66" t="s">
        <v>182</v>
      </c>
      <c r="C79" s="41"/>
      <c r="D79" s="57">
        <f>D80</f>
        <v>1815</v>
      </c>
    </row>
    <row r="80" spans="1:4" ht="33" customHeight="1" thickBot="1">
      <c r="A80" s="48" t="s">
        <v>19</v>
      </c>
      <c r="B80" s="67"/>
      <c r="C80" s="41">
        <v>200</v>
      </c>
      <c r="D80" s="57">
        <v>1815</v>
      </c>
    </row>
    <row r="81" spans="1:4" ht="81" customHeight="1" thickBot="1">
      <c r="A81" s="45" t="s">
        <v>189</v>
      </c>
      <c r="B81" s="68" t="s">
        <v>183</v>
      </c>
      <c r="C81" s="41"/>
      <c r="D81" s="57">
        <f>D82</f>
        <v>34482</v>
      </c>
    </row>
    <row r="82" spans="1:4" ht="32.25" customHeight="1" thickBot="1">
      <c r="A82" s="58" t="s">
        <v>19</v>
      </c>
      <c r="B82" s="15"/>
      <c r="C82" s="41">
        <v>200</v>
      </c>
      <c r="D82" s="57">
        <v>34482</v>
      </c>
    </row>
    <row r="83" spans="1:4" ht="47.25" thickBot="1">
      <c r="A83" s="69" t="s">
        <v>49</v>
      </c>
      <c r="B83" s="70" t="s">
        <v>50</v>
      </c>
      <c r="C83" s="71"/>
      <c r="D83" s="72">
        <f>SUM(D84+D103+D108)</f>
        <v>8677118.42</v>
      </c>
    </row>
    <row r="84" spans="1:4" ht="78" thickBot="1">
      <c r="A84" s="18" t="s">
        <v>104</v>
      </c>
      <c r="B84" s="70" t="s">
        <v>51</v>
      </c>
      <c r="C84" s="73"/>
      <c r="D84" s="72">
        <f>SUM(D85)</f>
        <v>8477118.42</v>
      </c>
    </row>
    <row r="85" spans="1:4" ht="93.75" thickBot="1">
      <c r="A85" s="75" t="s">
        <v>52</v>
      </c>
      <c r="B85" s="76" t="s">
        <v>53</v>
      </c>
      <c r="C85" s="77"/>
      <c r="D85" s="74">
        <f>SUM(D86+D89+D93+D91+D97+D101)</f>
        <v>8477118.42</v>
      </c>
    </row>
    <row r="86" spans="1:4" ht="78" thickBot="1">
      <c r="A86" s="78" t="s">
        <v>105</v>
      </c>
      <c r="B86" s="76" t="s">
        <v>54</v>
      </c>
      <c r="C86" s="77"/>
      <c r="D86" s="74">
        <f>D87+D88</f>
        <v>2469401.94</v>
      </c>
    </row>
    <row r="87" spans="1:4" ht="31.5" thickBot="1">
      <c r="A87" s="79" t="s">
        <v>19</v>
      </c>
      <c r="B87" s="76"/>
      <c r="C87" s="73">
        <v>200</v>
      </c>
      <c r="D87" s="59">
        <v>2469401.94</v>
      </c>
    </row>
    <row r="88" spans="1:4" ht="15.75" thickBot="1">
      <c r="A88" s="79" t="s">
        <v>47</v>
      </c>
      <c r="B88" s="76"/>
      <c r="C88" s="73">
        <v>800</v>
      </c>
      <c r="D88" s="59">
        <v>0</v>
      </c>
    </row>
    <row r="89" spans="1:4" ht="31.5" thickBot="1">
      <c r="A89" s="78" t="s">
        <v>55</v>
      </c>
      <c r="B89" s="76" t="s">
        <v>56</v>
      </c>
      <c r="C89" s="77"/>
      <c r="D89" s="74">
        <f>SUM(D90)</f>
        <v>1101487</v>
      </c>
    </row>
    <row r="90" spans="1:4" ht="31.5" thickBot="1">
      <c r="A90" s="79" t="s">
        <v>55</v>
      </c>
      <c r="B90" s="76"/>
      <c r="C90" s="73">
        <v>200</v>
      </c>
      <c r="D90" s="59">
        <v>1101487</v>
      </c>
    </row>
    <row r="91" spans="1:4" ht="42" customHeight="1" thickBot="1">
      <c r="A91" s="79" t="s">
        <v>131</v>
      </c>
      <c r="B91" s="76" t="s">
        <v>130</v>
      </c>
      <c r="C91" s="73"/>
      <c r="D91" s="59">
        <f>SUM(D92)</f>
        <v>148963.11</v>
      </c>
    </row>
    <row r="92" spans="1:4" ht="31.5" thickBot="1">
      <c r="A92" s="79" t="s">
        <v>19</v>
      </c>
      <c r="B92" s="76"/>
      <c r="C92" s="73">
        <v>200</v>
      </c>
      <c r="D92" s="59">
        <v>148963.11</v>
      </c>
    </row>
    <row r="93" spans="1:4" ht="31.5" thickBot="1">
      <c r="A93" s="78" t="s">
        <v>57</v>
      </c>
      <c r="B93" s="76" t="s">
        <v>58</v>
      </c>
      <c r="C93" s="77"/>
      <c r="D93" s="74">
        <f>SUM(D94)</f>
        <v>2830299</v>
      </c>
    </row>
    <row r="94" spans="1:4" ht="31.5" thickBot="1">
      <c r="A94" s="87" t="s">
        <v>19</v>
      </c>
      <c r="B94" s="89"/>
      <c r="C94" s="139">
        <v>200</v>
      </c>
      <c r="D94" s="90">
        <v>2830299</v>
      </c>
    </row>
    <row r="95" spans="1:4" ht="14.25">
      <c r="A95" s="166" t="s">
        <v>194</v>
      </c>
      <c r="B95" s="168" t="s">
        <v>196</v>
      </c>
      <c r="C95" s="168"/>
      <c r="D95" s="170">
        <f>SUM(D97)</f>
        <v>96348.37</v>
      </c>
    </row>
    <row r="96" spans="1:4" ht="15" thickBot="1">
      <c r="A96" s="167"/>
      <c r="B96" s="169"/>
      <c r="C96" s="169"/>
      <c r="D96" s="171"/>
    </row>
    <row r="97" spans="1:4" ht="15" customHeight="1">
      <c r="A97" s="172" t="s">
        <v>19</v>
      </c>
      <c r="B97" s="173"/>
      <c r="C97" s="173">
        <v>200</v>
      </c>
      <c r="D97" s="174">
        <v>96348.37</v>
      </c>
    </row>
    <row r="98" spans="1:4" ht="15.75" customHeight="1" thickBot="1">
      <c r="A98" s="172"/>
      <c r="B98" s="173"/>
      <c r="C98" s="173"/>
      <c r="D98" s="174"/>
    </row>
    <row r="99" spans="1:4" ht="15.75" customHeight="1">
      <c r="A99" s="166" t="s">
        <v>194</v>
      </c>
      <c r="B99" s="175" t="s">
        <v>195</v>
      </c>
      <c r="C99" s="168"/>
      <c r="D99" s="170">
        <f>SUM(D101)</f>
        <v>1830619</v>
      </c>
    </row>
    <row r="100" spans="1:4" ht="15.75" customHeight="1" thickBot="1">
      <c r="A100" s="167"/>
      <c r="B100" s="176"/>
      <c r="C100" s="177"/>
      <c r="D100" s="178"/>
    </row>
    <row r="101" spans="1:4" ht="15.75" customHeight="1">
      <c r="A101" s="179" t="s">
        <v>19</v>
      </c>
      <c r="B101" s="168"/>
      <c r="C101" s="168">
        <v>200</v>
      </c>
      <c r="D101" s="170">
        <v>1830619</v>
      </c>
    </row>
    <row r="102" spans="1:4" ht="15.75" customHeight="1" thickBot="1">
      <c r="A102" s="180"/>
      <c r="B102" s="177"/>
      <c r="C102" s="177"/>
      <c r="D102" s="178"/>
    </row>
    <row r="103" spans="1:4" ht="15.75" customHeight="1">
      <c r="A103" s="140" t="s">
        <v>107</v>
      </c>
      <c r="B103" s="148" t="s">
        <v>59</v>
      </c>
      <c r="C103" s="150"/>
      <c r="D103" s="152">
        <f>D107</f>
        <v>100000</v>
      </c>
    </row>
    <row r="104" spans="1:4" ht="30" customHeight="1" thickBot="1">
      <c r="A104" s="141"/>
      <c r="B104" s="149"/>
      <c r="C104" s="151"/>
      <c r="D104" s="153"/>
    </row>
    <row r="105" spans="1:4" ht="15.75" thickBot="1">
      <c r="A105" s="78" t="s">
        <v>60</v>
      </c>
      <c r="B105" s="76" t="s">
        <v>61</v>
      </c>
      <c r="C105" s="77"/>
      <c r="D105" s="74">
        <f>SUM(D106)</f>
        <v>100000</v>
      </c>
    </row>
    <row r="106" spans="1:4" ht="47.25" thickBot="1">
      <c r="A106" s="75" t="s">
        <v>100</v>
      </c>
      <c r="B106" s="76" t="s">
        <v>62</v>
      </c>
      <c r="C106" s="77"/>
      <c r="D106" s="74">
        <f>SUM(D107)</f>
        <v>100000</v>
      </c>
    </row>
    <row r="107" spans="1:4" ht="31.5" thickBot="1">
      <c r="A107" s="79" t="s">
        <v>19</v>
      </c>
      <c r="B107" s="76"/>
      <c r="C107" s="77">
        <v>200</v>
      </c>
      <c r="D107" s="74">
        <v>100000</v>
      </c>
    </row>
    <row r="108" spans="1:5" ht="81" thickBot="1">
      <c r="A108" s="80" t="s">
        <v>119</v>
      </c>
      <c r="B108" s="70" t="s">
        <v>120</v>
      </c>
      <c r="C108" s="77"/>
      <c r="D108" s="72">
        <f>D111</f>
        <v>100000</v>
      </c>
      <c r="E108" s="17"/>
    </row>
    <row r="109" spans="1:4" ht="47.25" thickBot="1">
      <c r="A109" s="81" t="s">
        <v>121</v>
      </c>
      <c r="B109" s="76" t="s">
        <v>122</v>
      </c>
      <c r="C109" s="77"/>
      <c r="D109" s="74">
        <f>D111</f>
        <v>100000</v>
      </c>
    </row>
    <row r="110" spans="1:4" ht="78" thickBot="1">
      <c r="A110" s="82" t="s">
        <v>118</v>
      </c>
      <c r="B110" s="76" t="s">
        <v>123</v>
      </c>
      <c r="C110" s="77"/>
      <c r="D110" s="74">
        <f>D111</f>
        <v>100000</v>
      </c>
    </row>
    <row r="111" spans="1:5" ht="31.5" thickBot="1">
      <c r="A111" s="79" t="s">
        <v>19</v>
      </c>
      <c r="B111" s="20"/>
      <c r="C111" s="120">
        <v>200</v>
      </c>
      <c r="D111" s="74">
        <v>100000</v>
      </c>
      <c r="E111" s="17"/>
    </row>
    <row r="112" spans="1:5" ht="63" thickBot="1">
      <c r="A112" s="18" t="s">
        <v>63</v>
      </c>
      <c r="B112" s="70" t="s">
        <v>64</v>
      </c>
      <c r="C112" s="71"/>
      <c r="D112" s="72">
        <f>D113+D122</f>
        <v>655000</v>
      </c>
      <c r="E112" s="65"/>
    </row>
    <row r="113" spans="1:4" ht="47.25" thickBot="1">
      <c r="A113" s="18" t="s">
        <v>65</v>
      </c>
      <c r="B113" s="70" t="s">
        <v>66</v>
      </c>
      <c r="C113" s="71"/>
      <c r="D113" s="72">
        <f>D114+D117</f>
        <v>212000</v>
      </c>
    </row>
    <row r="114" spans="1:4" ht="31.5" thickBot="1">
      <c r="A114" s="78" t="s">
        <v>67</v>
      </c>
      <c r="B114" s="76" t="s">
        <v>68</v>
      </c>
      <c r="C114" s="71"/>
      <c r="D114" s="74">
        <f>SUM(D115)</f>
        <v>30000</v>
      </c>
    </row>
    <row r="115" spans="1:4" ht="31.5" thickBot="1">
      <c r="A115" s="78" t="s">
        <v>69</v>
      </c>
      <c r="B115" s="76" t="s">
        <v>70</v>
      </c>
      <c r="C115" s="71"/>
      <c r="D115" s="74">
        <f>SUM(D116)</f>
        <v>30000</v>
      </c>
    </row>
    <row r="116" spans="1:4" ht="31.5" thickBot="1">
      <c r="A116" s="79" t="s">
        <v>19</v>
      </c>
      <c r="B116" s="76"/>
      <c r="C116" s="73">
        <v>200</v>
      </c>
      <c r="D116" s="59">
        <v>30000</v>
      </c>
    </row>
    <row r="117" spans="1:4" ht="63" thickBot="1">
      <c r="A117" s="3" t="s">
        <v>71</v>
      </c>
      <c r="B117" s="4" t="s">
        <v>72</v>
      </c>
      <c r="C117" s="9"/>
      <c r="D117" s="53">
        <f>SUM(D118+D120)</f>
        <v>182000</v>
      </c>
    </row>
    <row r="118" spans="1:4" ht="31.5" thickBot="1">
      <c r="A118" s="75" t="s">
        <v>73</v>
      </c>
      <c r="B118" s="76" t="s">
        <v>74</v>
      </c>
      <c r="C118" s="76"/>
      <c r="D118" s="74">
        <f>SUM(D119)</f>
        <v>100000</v>
      </c>
    </row>
    <row r="119" spans="1:5" ht="31.5" thickBot="1">
      <c r="A119" s="79" t="s">
        <v>19</v>
      </c>
      <c r="B119" s="20"/>
      <c r="C119" s="20">
        <v>200</v>
      </c>
      <c r="D119" s="59">
        <v>100000</v>
      </c>
      <c r="E119" s="65"/>
    </row>
    <row r="120" spans="1:4" ht="31.5" thickBot="1">
      <c r="A120" s="78" t="s">
        <v>75</v>
      </c>
      <c r="B120" s="76" t="s">
        <v>76</v>
      </c>
      <c r="C120" s="76"/>
      <c r="D120" s="74">
        <f>SUM(D121)</f>
        <v>82000</v>
      </c>
    </row>
    <row r="121" spans="1:5" ht="31.5" thickBot="1">
      <c r="A121" s="79" t="s">
        <v>19</v>
      </c>
      <c r="B121" s="20"/>
      <c r="C121" s="20">
        <v>200</v>
      </c>
      <c r="D121" s="59">
        <v>82000</v>
      </c>
      <c r="E121" s="65"/>
    </row>
    <row r="122" spans="1:4" ht="47.25" thickBot="1">
      <c r="A122" s="18" t="s">
        <v>106</v>
      </c>
      <c r="B122" s="76" t="s">
        <v>79</v>
      </c>
      <c r="C122" s="76"/>
      <c r="D122" s="74">
        <f>SUM(D124+D127+D129)</f>
        <v>443000</v>
      </c>
    </row>
    <row r="123" spans="1:4" ht="31.5" thickBot="1">
      <c r="A123" s="78" t="s">
        <v>80</v>
      </c>
      <c r="B123" s="76" t="s">
        <v>81</v>
      </c>
      <c r="C123" s="76"/>
      <c r="D123" s="74">
        <f>D124+D129+D127</f>
        <v>443000</v>
      </c>
    </row>
    <row r="124" spans="1:4" ht="47.25" thickBot="1">
      <c r="A124" s="75" t="s">
        <v>31</v>
      </c>
      <c r="B124" s="76" t="s">
        <v>82</v>
      </c>
      <c r="C124" s="76"/>
      <c r="D124" s="74">
        <f>SUM(D125:D126)</f>
        <v>250000</v>
      </c>
    </row>
    <row r="125" spans="1:5" ht="31.5" thickBot="1">
      <c r="A125" s="79" t="s">
        <v>19</v>
      </c>
      <c r="B125" s="76"/>
      <c r="C125" s="20">
        <v>200</v>
      </c>
      <c r="D125" s="59">
        <v>0</v>
      </c>
      <c r="E125" s="65"/>
    </row>
    <row r="126" spans="1:5" ht="15.75" thickBot="1">
      <c r="A126" s="79" t="s">
        <v>47</v>
      </c>
      <c r="B126" s="20"/>
      <c r="C126" s="20">
        <v>800</v>
      </c>
      <c r="D126" s="59">
        <v>250000</v>
      </c>
      <c r="E126" s="65"/>
    </row>
    <row r="127" spans="1:4" ht="31.5" thickBot="1">
      <c r="A127" s="79" t="s">
        <v>133</v>
      </c>
      <c r="B127" s="20" t="s">
        <v>132</v>
      </c>
      <c r="C127" s="20"/>
      <c r="D127" s="59">
        <f>SUM(D128)</f>
        <v>183000</v>
      </c>
    </row>
    <row r="128" spans="1:5" ht="31.5" thickBot="1">
      <c r="A128" s="79" t="s">
        <v>19</v>
      </c>
      <c r="B128" s="20"/>
      <c r="C128" s="20">
        <v>200</v>
      </c>
      <c r="D128" s="59">
        <v>183000</v>
      </c>
      <c r="E128" s="65"/>
    </row>
    <row r="129" spans="1:4" ht="47.25" thickBot="1">
      <c r="A129" s="75" t="s">
        <v>83</v>
      </c>
      <c r="B129" s="76" t="s">
        <v>84</v>
      </c>
      <c r="C129" s="73"/>
      <c r="D129" s="74">
        <f>SUM(D130)</f>
        <v>10000</v>
      </c>
    </row>
    <row r="130" spans="1:5" ht="31.5" thickBot="1">
      <c r="A130" s="79" t="s">
        <v>19</v>
      </c>
      <c r="B130" s="20"/>
      <c r="C130" s="20">
        <v>200</v>
      </c>
      <c r="D130" s="59">
        <v>10000</v>
      </c>
      <c r="E130" s="65"/>
    </row>
    <row r="131" spans="1:4" ht="15.75" thickBot="1">
      <c r="A131" s="1" t="s">
        <v>85</v>
      </c>
      <c r="B131" s="8" t="s">
        <v>86</v>
      </c>
      <c r="C131" s="8"/>
      <c r="D131" s="52">
        <f>D134+D136+D141+D145+D149+D152+D154+D157+D158+D160</f>
        <v>8584291.469999999</v>
      </c>
    </row>
    <row r="132" spans="1:4" ht="31.5" thickBot="1">
      <c r="A132" s="13" t="s">
        <v>115</v>
      </c>
      <c r="B132" s="4" t="s">
        <v>116</v>
      </c>
      <c r="C132" s="8"/>
      <c r="D132" s="134">
        <f>SUM(D133)</f>
        <v>0</v>
      </c>
    </row>
    <row r="133" spans="1:4" ht="31.5" thickBot="1">
      <c r="A133" s="5" t="s">
        <v>19</v>
      </c>
      <c r="B133" s="8"/>
      <c r="C133" s="6">
        <v>200</v>
      </c>
      <c r="D133" s="135">
        <v>0</v>
      </c>
    </row>
    <row r="134" spans="1:4" ht="15.75" thickBot="1">
      <c r="A134" s="75" t="s">
        <v>87</v>
      </c>
      <c r="B134" s="76" t="s">
        <v>88</v>
      </c>
      <c r="C134" s="20"/>
      <c r="D134" s="74">
        <f>SUM(D135)</f>
        <v>2079558.57</v>
      </c>
    </row>
    <row r="135" spans="1:4" ht="78" thickBot="1">
      <c r="A135" s="79" t="s">
        <v>30</v>
      </c>
      <c r="B135" s="20"/>
      <c r="C135" s="20">
        <v>100</v>
      </c>
      <c r="D135" s="59">
        <v>2079558.57</v>
      </c>
    </row>
    <row r="136" spans="1:4" ht="15.75" thickBot="1">
      <c r="A136" s="75" t="s">
        <v>89</v>
      </c>
      <c r="B136" s="76" t="s">
        <v>90</v>
      </c>
      <c r="C136" s="20"/>
      <c r="D136" s="74">
        <f>D137+D138+D139+D140</f>
        <v>4122261.4</v>
      </c>
    </row>
    <row r="137" spans="1:4" ht="78" thickBot="1">
      <c r="A137" s="79" t="s">
        <v>30</v>
      </c>
      <c r="B137" s="20"/>
      <c r="C137" s="20">
        <v>100</v>
      </c>
      <c r="D137" s="59">
        <v>3201202</v>
      </c>
    </row>
    <row r="138" spans="1:4" ht="31.5" thickBot="1">
      <c r="A138" s="79" t="s">
        <v>19</v>
      </c>
      <c r="B138" s="20"/>
      <c r="C138" s="20">
        <v>200</v>
      </c>
      <c r="D138" s="59">
        <v>813559.4</v>
      </c>
    </row>
    <row r="139" spans="1:4" ht="15.75" thickBot="1">
      <c r="A139" s="79" t="s">
        <v>10</v>
      </c>
      <c r="B139" s="20"/>
      <c r="C139" s="20">
        <v>300</v>
      </c>
      <c r="D139" s="136">
        <v>0</v>
      </c>
    </row>
    <row r="140" spans="1:4" ht="15.75" thickBot="1">
      <c r="A140" s="79" t="s">
        <v>47</v>
      </c>
      <c r="B140" s="20"/>
      <c r="C140" s="20">
        <v>800</v>
      </c>
      <c r="D140" s="59">
        <v>107500</v>
      </c>
    </row>
    <row r="141" spans="1:5" ht="15.75" thickBot="1">
      <c r="A141" s="75" t="s">
        <v>91</v>
      </c>
      <c r="B141" s="76" t="s">
        <v>92</v>
      </c>
      <c r="C141" s="20"/>
      <c r="D141" s="74">
        <f>D142+D143+D144</f>
        <v>50000</v>
      </c>
      <c r="E141" s="65"/>
    </row>
    <row r="142" spans="1:4" ht="31.5" thickBot="1">
      <c r="A142" s="75" t="s">
        <v>19</v>
      </c>
      <c r="B142" s="76"/>
      <c r="C142" s="20">
        <v>200</v>
      </c>
      <c r="D142" s="137">
        <v>37860</v>
      </c>
    </row>
    <row r="143" spans="1:4" ht="15.75" thickBot="1">
      <c r="A143" s="79" t="s">
        <v>47</v>
      </c>
      <c r="B143" s="20"/>
      <c r="C143" s="20">
        <v>800</v>
      </c>
      <c r="D143" s="59">
        <v>12140</v>
      </c>
    </row>
    <row r="144" spans="1:4" ht="15.75" thickBot="1">
      <c r="A144" s="79" t="s">
        <v>10</v>
      </c>
      <c r="B144" s="20"/>
      <c r="C144" s="20">
        <v>300</v>
      </c>
      <c r="D144" s="136">
        <v>0</v>
      </c>
    </row>
    <row r="145" spans="1:4" ht="31.5" thickBot="1">
      <c r="A145" s="78" t="s">
        <v>93</v>
      </c>
      <c r="B145" s="76" t="s">
        <v>94</v>
      </c>
      <c r="C145" s="76"/>
      <c r="D145" s="74">
        <f>SUM(D146:D148)</f>
        <v>1670893</v>
      </c>
    </row>
    <row r="146" spans="1:4" ht="78" thickBot="1">
      <c r="A146" s="79" t="s">
        <v>95</v>
      </c>
      <c r="B146" s="20"/>
      <c r="C146" s="20">
        <v>100</v>
      </c>
      <c r="D146" s="59">
        <v>1350000</v>
      </c>
    </row>
    <row r="147" spans="1:4" ht="31.5" thickBot="1">
      <c r="A147" s="79" t="s">
        <v>19</v>
      </c>
      <c r="B147" s="20"/>
      <c r="C147" s="20">
        <v>200</v>
      </c>
      <c r="D147" s="59">
        <v>310893</v>
      </c>
    </row>
    <row r="148" spans="1:4" ht="15.75" thickBot="1">
      <c r="A148" s="79" t="s">
        <v>47</v>
      </c>
      <c r="B148" s="20"/>
      <c r="C148" s="20">
        <v>800</v>
      </c>
      <c r="D148" s="59">
        <v>10000</v>
      </c>
    </row>
    <row r="149" spans="1:5" ht="47.25" thickBot="1">
      <c r="A149" s="78" t="s">
        <v>96</v>
      </c>
      <c r="B149" s="76" t="s">
        <v>97</v>
      </c>
      <c r="C149" s="20"/>
      <c r="D149" s="74">
        <f>SUM(D150+D151)</f>
        <v>293942</v>
      </c>
      <c r="E149" s="65"/>
    </row>
    <row r="150" spans="1:4" ht="78" thickBot="1">
      <c r="A150" s="79" t="s">
        <v>30</v>
      </c>
      <c r="B150" s="20"/>
      <c r="C150" s="20">
        <v>100</v>
      </c>
      <c r="D150" s="59">
        <v>238719</v>
      </c>
    </row>
    <row r="151" spans="1:4" ht="31.5" thickBot="1">
      <c r="A151" s="79" t="s">
        <v>19</v>
      </c>
      <c r="B151" s="20"/>
      <c r="C151" s="20">
        <v>200</v>
      </c>
      <c r="D151" s="59">
        <v>55223</v>
      </c>
    </row>
    <row r="152" spans="1:5" ht="38.25" customHeight="1" thickBot="1">
      <c r="A152" s="83" t="s">
        <v>135</v>
      </c>
      <c r="B152" s="84" t="s">
        <v>134</v>
      </c>
      <c r="C152" s="20"/>
      <c r="D152" s="74">
        <f>SUM(D153)</f>
        <v>101000</v>
      </c>
      <c r="E152" s="65"/>
    </row>
    <row r="153" spans="1:4" ht="15.75" thickBot="1">
      <c r="A153" s="79" t="s">
        <v>10</v>
      </c>
      <c r="B153" s="85"/>
      <c r="C153" s="85">
        <v>300</v>
      </c>
      <c r="D153" s="86">
        <v>101000</v>
      </c>
    </row>
    <row r="154" spans="1:4" ht="31.5" thickBot="1">
      <c r="A154" s="78" t="s">
        <v>137</v>
      </c>
      <c r="B154" s="76" t="s">
        <v>136</v>
      </c>
      <c r="C154" s="76"/>
      <c r="D154" s="74">
        <f>SUM(D155)</f>
        <v>91636.5</v>
      </c>
    </row>
    <row r="155" spans="1:5" ht="15.75" thickBot="1">
      <c r="A155" s="79" t="s">
        <v>77</v>
      </c>
      <c r="B155" s="76"/>
      <c r="C155" s="20">
        <v>500</v>
      </c>
      <c r="D155" s="59">
        <v>91636.5</v>
      </c>
      <c r="E155" s="65"/>
    </row>
    <row r="156" spans="1:4" ht="31.5" thickBot="1">
      <c r="A156" s="78" t="s">
        <v>78</v>
      </c>
      <c r="B156" s="76" t="s">
        <v>197</v>
      </c>
      <c r="C156" s="76"/>
      <c r="D156" s="74">
        <f>D157</f>
        <v>110000</v>
      </c>
    </row>
    <row r="157" spans="1:5" ht="15.75" thickBot="1">
      <c r="A157" s="79" t="s">
        <v>77</v>
      </c>
      <c r="B157" s="76"/>
      <c r="C157" s="20">
        <v>500</v>
      </c>
      <c r="D157" s="59">
        <v>110000</v>
      </c>
      <c r="E157" s="65"/>
    </row>
    <row r="158" spans="1:4" ht="31.5" thickBot="1">
      <c r="A158" s="78" t="s">
        <v>138</v>
      </c>
      <c r="B158" s="76" t="s">
        <v>139</v>
      </c>
      <c r="C158" s="20"/>
      <c r="D158" s="74">
        <f>SUM(D159)</f>
        <v>0</v>
      </c>
    </row>
    <row r="159" spans="1:5" ht="15">
      <c r="A159" s="87" t="s">
        <v>77</v>
      </c>
      <c r="B159" s="88"/>
      <c r="C159" s="89">
        <v>500</v>
      </c>
      <c r="D159" s="90">
        <v>0</v>
      </c>
      <c r="E159" s="65"/>
    </row>
    <row r="160" spans="1:5" ht="32.25" customHeight="1">
      <c r="A160" s="49" t="s">
        <v>152</v>
      </c>
      <c r="B160" s="50" t="s">
        <v>184</v>
      </c>
      <c r="C160" s="51"/>
      <c r="D160" s="121">
        <f>D161</f>
        <v>65000</v>
      </c>
      <c r="E160" s="65"/>
    </row>
    <row r="161" spans="1:5" ht="15.75" thickBot="1">
      <c r="A161" s="62" t="s">
        <v>77</v>
      </c>
      <c r="B161" s="50"/>
      <c r="C161" s="51">
        <v>500</v>
      </c>
      <c r="D161" s="55">
        <v>65000</v>
      </c>
      <c r="E161" s="65"/>
    </row>
    <row r="162" spans="1:4" ht="15.75" customHeight="1">
      <c r="A162" s="144" t="s">
        <v>98</v>
      </c>
      <c r="B162" s="146"/>
      <c r="C162" s="146"/>
      <c r="D162" s="142">
        <f>SUM(D8+D13+D18+D23+D31+D44+D49+D76+D83+D112+D131)</f>
        <v>26420008.979999997</v>
      </c>
    </row>
    <row r="163" spans="1:4" ht="15" customHeight="1" thickBot="1">
      <c r="A163" s="145"/>
      <c r="B163" s="147"/>
      <c r="C163" s="147"/>
      <c r="D163" s="143"/>
    </row>
    <row r="169" ht="14.25">
      <c r="D169" s="16"/>
    </row>
    <row r="170" ht="14.25">
      <c r="D170" s="16"/>
    </row>
  </sheetData>
  <sheetProtection/>
  <mergeCells count="34"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5:A96"/>
    <mergeCell ref="B95:B96"/>
    <mergeCell ref="C95:C96"/>
    <mergeCell ref="D95:D96"/>
    <mergeCell ref="A97:A98"/>
    <mergeCell ref="B97:B98"/>
    <mergeCell ref="C97:C98"/>
    <mergeCell ref="D97:D98"/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03:A104"/>
    <mergeCell ref="D162:D163"/>
    <mergeCell ref="A162:A163"/>
    <mergeCell ref="B162:B163"/>
    <mergeCell ref="C162:C163"/>
    <mergeCell ref="B103:B104"/>
    <mergeCell ref="C103:C104"/>
    <mergeCell ref="D103:D10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2023-02-27T10:00:39Z</dcterms:modified>
  <cp:category/>
  <cp:version/>
  <cp:contentType/>
  <cp:contentStatus/>
</cp:coreProperties>
</file>