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<sst xmlns="http://schemas.openxmlformats.org/spreadsheetml/2006/main" count="296" uniqueCount="226">
  <si>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</si>
  <si>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</si>
  <si>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</si>
  <si>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</si>
  <si>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</si>
  <si>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</si>
  <si>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</si>
  <si>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</si>
  <si>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</si>
  <si>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</si>
  <si>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</si>
  <si>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</si>
  <si>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</si>
  <si>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</si>
  <si>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</si>
  <si>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</si>
  <si>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</si>
  <si>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</si>
  <si>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</si>
  <si>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</si>
  <si>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</si>
  <si>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</si>
  <si>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</si>
  <si>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</si>
  <si>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</si>
  <si>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</si>
  <si>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</si>
  <si>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</si>
  <si>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</si>
  <si>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</si>
  <si>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</si>
  <si>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</si>
  <si>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</si>
  <si>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</si>
  <si>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</si>
  <si>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</si>
  <si>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</si>
  <si>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</si>
  <si>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</si>
  <si>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</si>
  <si>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</si>
  <si>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</si>
  <si>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</si>
  <si>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</si>
  <si>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</si>
  <si>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</si>
  <si>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</si>
  <si>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</si>
  <si>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</si>
  <si>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</si>
  <si>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</si>
  <si>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</si>
  <si>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</si>
  <si>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</si>
  <si>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</si>
  <si>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</si>
  <si>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</si>
  <si>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</si>
  <si>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</si>
  <si>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</si>
  <si>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</si>
  <si>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</si>
  <si>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</si>
  <si>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</si>
  <si>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</si>
  <si>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</si>
  <si>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</si>
  <si>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</si>
  <si>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</si>
  <si>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</si>
  <si>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</si>
  <si>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</si>
  <si>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</si>
  <si>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</si>
  <si>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</si>
  <si>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</si>
  <si>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</si>
  <si>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</si>
  <si>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</si>
  <si>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</si>
  <si>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</si>
  <si>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</si>
  <si>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</si>
  <si>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</si>
  <si>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</si>
  <si>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</si>
  <si>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</si>
  <si>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</si>
  <si>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</si>
  <si>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</si>
  <si>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</si>
  <si>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</si>
  <si>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</si>
  <si>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</si>
  <si>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</si>
  <si>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</si>
  <si>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</si>
  <si>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</si>
  <si>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</si>
  <si>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</si>
  <si>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</si>
  <si>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</si>
  <si>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</si>
  <si>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</si>
  <si>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</si>
  <si>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</si>
  <si>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</si>
  <si>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</si>
  <si>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</si>
  <si>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</si>
  <si>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</si>
  <si>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</si>
  <si>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</si>
  <si>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</si>
  <si>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</si>
  <si>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</si>
  <si>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</si>
  <si>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</si>
  <si>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</si>
  <si>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</si>
  <si>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</si>
  <si>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</si>
  <si>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</si>
  <si>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</si>
  <si>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</si>
  <si>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</si>
  <si>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</si>
  <si>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</si>
  <si>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</si>
  <si>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</si>
  <si>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</si>
  <si>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</si>
  <si>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</si>
  <si>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</si>
  <si>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</si>
  <si>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</si>
  <si>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</si>
  <si>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</si>
  <si>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</si>
  <si>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</si>
  <si>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</si>
  <si>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</si>
  <si>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</si>
  <si>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</si>
  <si>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</si>
  <si>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</si>
  <si>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</si>
  <si>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</si>
  <si>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</si>
  <si>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</si>
  <si>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</si>
  <si>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</si>
  <si>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</si>
  <si>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</si>
  <si>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</si>
  <si>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</si>
  <si>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</si>
  <si>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</si>
  <si>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</si>
  <si>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</si>
  <si>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</si>
  <si>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</si>
  <si>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</si>
  <si>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</si>
  <si>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</si>
  <si>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</si>
  <si>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</si>
  <si>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</si>
  <si>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</si>
  <si>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</si>
  <si>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</si>
  <si>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</si>
  <si>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</si>
  <si>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</si>
  <si>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</si>
  <si>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</si>
  <si>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</si>
  <si>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</si>
  <si>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</si>
  <si>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</si>
  <si>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</si>
  <si>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</si>
  <si>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</si>
  <si>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</si>
  <si>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</si>
  <si>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</si>
  <si>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</si>
  <si>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</si>
  <si>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</si>
  <si>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</si>
  <si>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</si>
  <si>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</si>
  <si>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</si>
  <si>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</si>
  <si>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</si>
  <si>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</si>
  <si>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</si>
  <si>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</si>
  <si>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</si>
  <si>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</si>
  <si>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</si>
  <si>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</si>
  <si>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</si>
  <si>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</si>
  <si>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</si>
  <si>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</si>
  <si>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</si>
  <si>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</si>
  <si>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</si>
  <si>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</si>
  <si>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</si>
  <si>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</si>
  <si>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</si>
  <si>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</si>
  <si>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</si>
  <si>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</si>
  <si>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</si>
  <si>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</si>
  <si>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</si>
  <si>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</si>
  <si>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</si>
  <si>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2022 год                    (руб.)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</si>
  <si>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
</t>
  </si>
  <si>
    <t>Приложение  3</t>
  </si>
  <si>
    <t xml:space="preserve"> №   29 от  24.12.2021 г.</t>
  </si>
  <si>
    <t>50.0.00.17351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</si>
</sst>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51" fillId="0" borderId="1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3" fontId="52" fillId="0" borderId="10" xfId="5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43" fontId="47" fillId="0" borderId="10" xfId="58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2" fontId="51" fillId="0" borderId="10" xfId="58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2" fontId="47" fillId="0" borderId="16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 wrapText="1"/>
    </xf>
    <xf numFmtId="43" fontId="52" fillId="0" borderId="10" xfId="58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3" fillId="0" borderId="17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left" vertical="center" wrapText="1"/>
    </xf>
    <xf numFmtId="43" fontId="7" fillId="0" borderId="10" xfId="58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9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wrapText="1"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vertical="center" wrapText="1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0" fontId="52" fillId="0" borderId="17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3" fontId="52" fillId="0" borderId="10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43" fontId="47" fillId="0" borderId="16" xfId="58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4" xfId="5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3" fontId="47" fillId="0" borderId="14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/>
    </xf>
    <xf numFmtId="0" fontId="51" fillId="0" borderId="22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24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/>
    </xf>
    <xf numFmtId="43" fontId="50" fillId="0" borderId="10" xfId="58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wrapText="1"/>
    </xf>
    <xf numFmtId="0" fontId="51" fillId="0" borderId="27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/>
    </xf>
    <xf numFmtId="0" fontId="54" fillId="0" borderId="17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/>
    </xf>
    <xf numFmtId="43" fontId="52" fillId="0" borderId="14" xfId="58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43" fontId="47" fillId="0" borderId="14" xfId="58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wrapText="1"/>
    </xf>
    <xf numFmtId="0" fontId="47" fillId="0" borderId="0" xfId="0" applyFont="1" applyFill="1" applyAlignment="1">
      <alignment horizontal="center" vertical="center"/>
    </xf>
    <xf numFmtId="0" fontId="51" fillId="0" borderId="27" xfId="0" applyFont="1" applyFill="1" applyBorder="1" applyAlignment="1">
      <alignment horizontal="justify" wrapText="1"/>
    </xf>
    <xf numFmtId="0" fontId="52" fillId="0" borderId="28" xfId="0" applyFont="1" applyFill="1" applyBorder="1" applyAlignment="1">
      <alignment wrapText="1"/>
    </xf>
    <xf numFmtId="43" fontId="56" fillId="0" borderId="10" xfId="58" applyFont="1" applyFill="1" applyBorder="1" applyAlignment="1">
      <alignment horizontal="right" vertical="center"/>
    </xf>
    <xf numFmtId="0" fontId="47" fillId="0" borderId="26" xfId="0" applyFont="1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/>
    </xf>
    <xf numFmtId="43" fontId="57" fillId="0" borderId="10" xfId="58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3" fontId="58" fillId="0" borderId="18" xfId="58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3" fontId="51" fillId="0" borderId="16" xfId="58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51" fillId="0" borderId="14" xfId="58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3" fontId="52" fillId="0" borderId="21" xfId="58" applyFont="1" applyFill="1" applyBorder="1" applyAlignment="1">
      <alignment horizontal="center" vertical="center"/>
    </xf>
    <xf numFmtId="43" fontId="52" fillId="0" borderId="11" xfId="58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3" fontId="52" fillId="0" borderId="21" xfId="58" applyFont="1" applyFill="1" applyBorder="1" applyAlignment="1">
      <alignment horizontal="right" vertical="center"/>
    </xf>
    <xf numFmtId="43" fontId="52" fillId="0" borderId="11" xfId="58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59" fillId="0" borderId="0" xfId="0" applyFont="1" applyAlignment="1">
      <alignment horizontal="center" vertical="top" wrapText="1" shrinkToFit="1"/>
    </xf>
    <xf numFmtId="0" fontId="52" fillId="0" borderId="2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/>
    </xf>
    <xf numFmtId="43" fontId="52" fillId="0" borderId="22" xfId="58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3" fontId="51" fillId="0" borderId="21" xfId="58" applyFont="1" applyFill="1" applyBorder="1" applyAlignment="1">
      <alignment horizontal="center" vertical="center"/>
    </xf>
    <xf numFmtId="43" fontId="51" fillId="0" borderId="11" xfId="58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43" fontId="51" fillId="0" borderId="22" xfId="58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43" fontId="51" fillId="0" borderId="29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5"/>
  <sheetViews>
    <sheetView tabSelected="1" zoomScalePageLayoutView="0" workbookViewId="0" topLeftCell="A100">
      <selection activeCell="C184" sqref="C184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41" t="s">
        <v>223</v>
      </c>
      <c r="B1" s="141"/>
      <c r="C1" s="141"/>
      <c r="D1" s="141"/>
    </row>
    <row r="2" spans="1:4" ht="15">
      <c r="A2" s="141" t="s">
        <v>1</v>
      </c>
      <c r="B2" s="141"/>
      <c r="C2" s="141"/>
      <c r="D2" s="141"/>
    </row>
    <row r="3" spans="1:4" ht="15">
      <c r="A3" s="141" t="s">
        <v>224</v>
      </c>
      <c r="B3" s="141"/>
      <c r="C3" s="141"/>
      <c r="D3" s="141"/>
    </row>
    <row r="4" spans="1:3" ht="15">
      <c r="A4" s="2"/>
      <c r="B4" s="2"/>
      <c r="C4" s="2"/>
    </row>
    <row r="5" spans="1:4" ht="54.75" customHeight="1">
      <c r="A5" s="142" t="s">
        <v>222</v>
      </c>
      <c r="B5" s="142"/>
      <c r="C5" s="142"/>
      <c r="D5" s="142"/>
    </row>
    <row r="6" spans="1:4" ht="24.75" customHeight="1" thickBot="1">
      <c r="A6" s="2"/>
      <c r="B6" s="2"/>
      <c r="C6" s="1"/>
      <c r="D6" s="3" t="s">
        <v>0</v>
      </c>
    </row>
    <row r="7" spans="1:4" ht="31.5" thickBot="1">
      <c r="A7" s="63" t="s">
        <v>2</v>
      </c>
      <c r="B7" s="40" t="s">
        <v>3</v>
      </c>
      <c r="C7" s="40" t="s">
        <v>4</v>
      </c>
      <c r="D7" s="40" t="s">
        <v>221</v>
      </c>
    </row>
    <row r="8" spans="1:4" s="10" customFormat="1" ht="31.5" thickBot="1">
      <c r="A8" s="38" t="s">
        <v>181</v>
      </c>
      <c r="B8" s="39" t="s">
        <v>186</v>
      </c>
      <c r="C8" s="40"/>
      <c r="D8" s="41">
        <f>D12</f>
        <v>10000</v>
      </c>
    </row>
    <row r="9" spans="1:4" s="10" customFormat="1" ht="31.5" thickBot="1">
      <c r="A9" s="42" t="s">
        <v>182</v>
      </c>
      <c r="B9" s="43" t="s">
        <v>187</v>
      </c>
      <c r="C9" s="40"/>
      <c r="D9" s="41">
        <f>SUM(D10)</f>
        <v>10000</v>
      </c>
    </row>
    <row r="10" spans="1:4" s="10" customFormat="1" ht="47.25" thickBot="1">
      <c r="A10" s="44" t="s">
        <v>184</v>
      </c>
      <c r="B10" s="45" t="s">
        <v>183</v>
      </c>
      <c r="C10" s="40"/>
      <c r="D10" s="46">
        <f>SUM(D11)</f>
        <v>10000</v>
      </c>
    </row>
    <row r="11" spans="1:4" s="10" customFormat="1" ht="31.5" thickBot="1">
      <c r="A11" s="47" t="s">
        <v>52</v>
      </c>
      <c r="B11" s="45" t="s">
        <v>185</v>
      </c>
      <c r="C11" s="40"/>
      <c r="D11" s="46">
        <f>D12</f>
        <v>10000</v>
      </c>
    </row>
    <row r="12" spans="1:4" s="10" customFormat="1" ht="31.5" thickBot="1">
      <c r="A12" s="48" t="s">
        <v>20</v>
      </c>
      <c r="B12" s="40"/>
      <c r="C12" s="40">
        <v>200</v>
      </c>
      <c r="D12" s="49">
        <v>10000</v>
      </c>
    </row>
    <row r="13" spans="1:4" s="10" customFormat="1" ht="15.75" thickBot="1">
      <c r="A13" s="50" t="s">
        <v>134</v>
      </c>
      <c r="B13" s="51" t="s">
        <v>135</v>
      </c>
      <c r="C13" s="52"/>
      <c r="D13" s="41">
        <f>SUM(D14)</f>
        <v>50000</v>
      </c>
    </row>
    <row r="14" spans="1:4" s="10" customFormat="1" ht="31.5" thickBot="1">
      <c r="A14" s="53" t="s">
        <v>218</v>
      </c>
      <c r="B14" s="54" t="s">
        <v>137</v>
      </c>
      <c r="C14" s="55"/>
      <c r="D14" s="56">
        <f>SUM(D15)</f>
        <v>50000</v>
      </c>
    </row>
    <row r="15" spans="1:4" s="10" customFormat="1" ht="31.5" thickBot="1">
      <c r="A15" s="57" t="s">
        <v>136</v>
      </c>
      <c r="B15" s="58" t="s">
        <v>138</v>
      </c>
      <c r="C15" s="55"/>
      <c r="D15" s="46">
        <f>SUM(D16)</f>
        <v>50000</v>
      </c>
    </row>
    <row r="16" spans="1:4" s="10" customFormat="1" ht="31.5" thickBot="1">
      <c r="A16" s="44" t="s">
        <v>144</v>
      </c>
      <c r="B16" s="59" t="s">
        <v>139</v>
      </c>
      <c r="C16" s="55"/>
      <c r="D16" s="46">
        <f>SUM(D17)</f>
        <v>50000</v>
      </c>
    </row>
    <row r="17" spans="1:4" s="10" customFormat="1" ht="31.5" thickBot="1">
      <c r="A17" s="60" t="s">
        <v>20</v>
      </c>
      <c r="B17" s="61"/>
      <c r="C17" s="62">
        <v>200</v>
      </c>
      <c r="D17" s="46">
        <v>50000</v>
      </c>
    </row>
    <row r="18" spans="1:5" ht="47.25" thickBot="1">
      <c r="A18" s="64" t="s">
        <v>5</v>
      </c>
      <c r="B18" s="65" t="s">
        <v>6</v>
      </c>
      <c r="C18" s="66"/>
      <c r="D18" s="67">
        <f>SUM(D19)</f>
        <v>482321.97</v>
      </c>
      <c r="E18" s="10"/>
    </row>
    <row r="19" spans="1:4" ht="47.25" thickBot="1">
      <c r="A19" s="21" t="s">
        <v>7</v>
      </c>
      <c r="B19" s="65" t="s">
        <v>8</v>
      </c>
      <c r="C19" s="66"/>
      <c r="D19" s="67">
        <f>SUM(D20)</f>
        <v>482321.97</v>
      </c>
    </row>
    <row r="20" spans="1:4" ht="47.25" thickBot="1">
      <c r="A20" s="68" t="s">
        <v>9</v>
      </c>
      <c r="B20" s="55" t="s">
        <v>10</v>
      </c>
      <c r="C20" s="66"/>
      <c r="D20" s="69">
        <f>SUM(D21)</f>
        <v>482321.97</v>
      </c>
    </row>
    <row r="21" spans="1:4" ht="63" thickBot="1">
      <c r="A21" s="68" t="s">
        <v>12</v>
      </c>
      <c r="B21" s="55" t="s">
        <v>151</v>
      </c>
      <c r="C21" s="66"/>
      <c r="D21" s="69">
        <f>D22</f>
        <v>482321.97</v>
      </c>
    </row>
    <row r="22" spans="1:6" ht="15.75" thickBot="1">
      <c r="A22" s="70" t="s">
        <v>11</v>
      </c>
      <c r="B22" s="71"/>
      <c r="C22" s="72">
        <v>300</v>
      </c>
      <c r="D22" s="73">
        <v>482321.97</v>
      </c>
      <c r="E22" s="36"/>
      <c r="F22" s="36"/>
    </row>
    <row r="23" spans="1:4" ht="47.25" thickBot="1">
      <c r="A23" s="74" t="s">
        <v>188</v>
      </c>
      <c r="B23" s="39" t="s">
        <v>191</v>
      </c>
      <c r="C23" s="75"/>
      <c r="D23" s="76">
        <f>D24</f>
        <v>4748044.6</v>
      </c>
    </row>
    <row r="24" spans="1:4" ht="47.25" thickBot="1">
      <c r="A24" s="42" t="s">
        <v>189</v>
      </c>
      <c r="B24" s="43" t="s">
        <v>192</v>
      </c>
      <c r="C24" s="75"/>
      <c r="D24" s="76">
        <f>D25+D28</f>
        <v>4748044.6</v>
      </c>
    </row>
    <row r="25" spans="1:4" ht="31.5" thickBot="1">
      <c r="A25" s="44" t="s">
        <v>190</v>
      </c>
      <c r="B25" s="45" t="s">
        <v>193</v>
      </c>
      <c r="C25" s="77"/>
      <c r="D25" s="78">
        <f>D26</f>
        <v>461353.6</v>
      </c>
    </row>
    <row r="26" spans="1:7" ht="47.25" thickBot="1">
      <c r="A26" s="79" t="s">
        <v>168</v>
      </c>
      <c r="B26" s="45" t="s">
        <v>194</v>
      </c>
      <c r="C26" s="77"/>
      <c r="D26" s="78">
        <f>D27</f>
        <v>461353.6</v>
      </c>
      <c r="G26" s="8"/>
    </row>
    <row r="27" spans="1:4" ht="31.5" thickBot="1">
      <c r="A27" s="48" t="s">
        <v>20</v>
      </c>
      <c r="B27" s="80"/>
      <c r="C27" s="77">
        <v>200</v>
      </c>
      <c r="D27" s="78">
        <v>461353.6</v>
      </c>
    </row>
    <row r="28" spans="1:4" ht="31.5" thickBot="1">
      <c r="A28" s="44" t="s">
        <v>190</v>
      </c>
      <c r="B28" s="81" t="s">
        <v>195</v>
      </c>
      <c r="C28" s="77"/>
      <c r="D28" s="78">
        <f>D30</f>
        <v>4286691</v>
      </c>
    </row>
    <row r="29" spans="1:4" ht="31.5" thickBot="1">
      <c r="A29" s="79" t="s">
        <v>169</v>
      </c>
      <c r="B29" s="45" t="s">
        <v>196</v>
      </c>
      <c r="C29" s="77"/>
      <c r="D29" s="78">
        <f>D30</f>
        <v>4286691</v>
      </c>
    </row>
    <row r="30" spans="1:4" ht="30.75">
      <c r="A30" s="48" t="s">
        <v>20</v>
      </c>
      <c r="B30" s="80"/>
      <c r="C30" s="77">
        <v>200</v>
      </c>
      <c r="D30" s="78">
        <v>4286691</v>
      </c>
    </row>
    <row r="31" spans="1:5" ht="78.75" customHeight="1">
      <c r="A31" s="143" t="s">
        <v>125</v>
      </c>
      <c r="B31" s="145" t="s">
        <v>13</v>
      </c>
      <c r="C31" s="145"/>
      <c r="D31" s="146">
        <f>SUM(D33+D40)</f>
        <v>255000</v>
      </c>
      <c r="E31" s="10"/>
    </row>
    <row r="32" spans="1:4" ht="15" customHeight="1" thickBot="1">
      <c r="A32" s="144"/>
      <c r="B32" s="136"/>
      <c r="C32" s="136"/>
      <c r="D32" s="140"/>
    </row>
    <row r="33" spans="1:4" ht="78" thickBot="1">
      <c r="A33" s="35" t="s">
        <v>14</v>
      </c>
      <c r="B33" s="6" t="s">
        <v>15</v>
      </c>
      <c r="C33" s="7"/>
      <c r="D33" s="9">
        <f>SUM(D34+D37)</f>
        <v>147314.5</v>
      </c>
    </row>
    <row r="34" spans="1:4" ht="47.25" thickBot="1">
      <c r="A34" s="19" t="s">
        <v>16</v>
      </c>
      <c r="B34" s="7" t="s">
        <v>17</v>
      </c>
      <c r="C34" s="7"/>
      <c r="D34" s="15">
        <f>SUM(D35)</f>
        <v>39629</v>
      </c>
    </row>
    <row r="35" spans="1:4" ht="63" thickBot="1">
      <c r="A35" s="19" t="s">
        <v>18</v>
      </c>
      <c r="B35" s="17" t="s">
        <v>19</v>
      </c>
      <c r="C35" s="17"/>
      <c r="D35" s="15">
        <v>39629</v>
      </c>
    </row>
    <row r="36" spans="1:4" ht="31.5" thickBot="1">
      <c r="A36" s="20" t="s">
        <v>20</v>
      </c>
      <c r="B36" s="14" t="s">
        <v>21</v>
      </c>
      <c r="C36" s="14">
        <v>200</v>
      </c>
      <c r="D36" s="9">
        <v>39629</v>
      </c>
    </row>
    <row r="37" spans="1:4" ht="78" thickBot="1">
      <c r="A37" s="19" t="s">
        <v>22</v>
      </c>
      <c r="B37" s="17" t="s">
        <v>23</v>
      </c>
      <c r="C37" s="14"/>
      <c r="D37" s="9">
        <f>SUM(D38)</f>
        <v>107685.5</v>
      </c>
    </row>
    <row r="38" spans="1:4" ht="63" thickBot="1">
      <c r="A38" s="19" t="s">
        <v>18</v>
      </c>
      <c r="B38" s="17" t="s">
        <v>24</v>
      </c>
      <c r="C38" s="14"/>
      <c r="D38" s="9">
        <f>D39</f>
        <v>107685.5</v>
      </c>
    </row>
    <row r="39" spans="1:4" ht="31.5" thickBot="1">
      <c r="A39" s="20" t="s">
        <v>20</v>
      </c>
      <c r="B39" s="17"/>
      <c r="C39" s="14">
        <v>200</v>
      </c>
      <c r="D39" s="9">
        <v>107685.5</v>
      </c>
    </row>
    <row r="40" spans="1:4" ht="31.5" thickBot="1">
      <c r="A40" s="19" t="s">
        <v>25</v>
      </c>
      <c r="B40" s="17" t="s">
        <v>26</v>
      </c>
      <c r="C40" s="14"/>
      <c r="D40" s="9">
        <f>SUM(D41)</f>
        <v>107685.5</v>
      </c>
    </row>
    <row r="41" spans="1:4" ht="47.25" thickBot="1">
      <c r="A41" s="19" t="s">
        <v>27</v>
      </c>
      <c r="B41" s="17" t="s">
        <v>28</v>
      </c>
      <c r="C41" s="14"/>
      <c r="D41" s="9">
        <f>SUM(D42)</f>
        <v>107685.5</v>
      </c>
    </row>
    <row r="42" spans="1:4" ht="31.5" thickBot="1">
      <c r="A42" s="16" t="s">
        <v>29</v>
      </c>
      <c r="B42" s="17" t="s">
        <v>30</v>
      </c>
      <c r="C42" s="14"/>
      <c r="D42" s="9">
        <f>SUM(D43)</f>
        <v>107685.5</v>
      </c>
    </row>
    <row r="43" spans="1:4" ht="31.5" thickBot="1">
      <c r="A43" s="20" t="s">
        <v>20</v>
      </c>
      <c r="B43" s="18"/>
      <c r="C43" s="14">
        <v>200</v>
      </c>
      <c r="D43" s="9">
        <v>107685.5</v>
      </c>
    </row>
    <row r="44" spans="1:5" ht="47.25" thickBot="1">
      <c r="A44" s="35" t="s">
        <v>163</v>
      </c>
      <c r="B44" s="11" t="s">
        <v>31</v>
      </c>
      <c r="C44" s="11"/>
      <c r="D44" s="13">
        <f>SUM(D45+D61+D65)</f>
        <v>0</v>
      </c>
      <c r="E44" s="10"/>
    </row>
    <row r="45" spans="1:4" ht="47.25" thickBot="1">
      <c r="A45" s="35" t="s">
        <v>32</v>
      </c>
      <c r="B45" s="6" t="s">
        <v>33</v>
      </c>
      <c r="C45" s="7"/>
      <c r="D45" s="9">
        <f>SUM(D46+D53+D58)</f>
        <v>0</v>
      </c>
    </row>
    <row r="46" spans="1:4" ht="47.25" thickBot="1">
      <c r="A46" s="19" t="s">
        <v>34</v>
      </c>
      <c r="B46" s="17" t="s">
        <v>35</v>
      </c>
      <c r="C46" s="7"/>
      <c r="D46" s="15">
        <f>SUM(D47+D51)</f>
        <v>0</v>
      </c>
    </row>
    <row r="47" spans="1:4" ht="47.25" thickBot="1">
      <c r="A47" s="19" t="s">
        <v>36</v>
      </c>
      <c r="B47" s="17" t="s">
        <v>37</v>
      </c>
      <c r="C47" s="17"/>
      <c r="D47" s="32">
        <f>SUM(D48+D49+D50)</f>
        <v>0</v>
      </c>
    </row>
    <row r="48" spans="1:4" ht="78" thickBot="1">
      <c r="A48" s="20" t="s">
        <v>38</v>
      </c>
      <c r="B48" s="14"/>
      <c r="C48" s="14">
        <v>100</v>
      </c>
      <c r="D48" s="31">
        <v>0</v>
      </c>
    </row>
    <row r="49" spans="1:6" ht="31.5" thickBot="1">
      <c r="A49" s="20" t="s">
        <v>20</v>
      </c>
      <c r="B49" s="14" t="s">
        <v>21</v>
      </c>
      <c r="C49" s="14">
        <v>200</v>
      </c>
      <c r="D49" s="31">
        <v>0</v>
      </c>
      <c r="F49" s="4"/>
    </row>
    <row r="50" spans="1:4" ht="15.75" thickBot="1">
      <c r="A50" s="82" t="s">
        <v>73</v>
      </c>
      <c r="B50" s="83"/>
      <c r="C50" s="14">
        <v>800</v>
      </c>
      <c r="D50" s="31">
        <v>0</v>
      </c>
    </row>
    <row r="51" spans="1:4" ht="31.5" thickBot="1">
      <c r="A51" s="44" t="s">
        <v>140</v>
      </c>
      <c r="B51" s="17" t="s">
        <v>141</v>
      </c>
      <c r="C51" s="18"/>
      <c r="D51" s="15">
        <f>SUM(D52)</f>
        <v>0</v>
      </c>
    </row>
    <row r="52" spans="1:4" ht="78" thickBot="1">
      <c r="A52" s="84" t="s">
        <v>121</v>
      </c>
      <c r="B52" s="14"/>
      <c r="C52" s="14">
        <v>100</v>
      </c>
      <c r="D52" s="9">
        <v>0</v>
      </c>
    </row>
    <row r="53" spans="1:4" ht="31.5" thickBot="1">
      <c r="A53" s="19" t="s">
        <v>39</v>
      </c>
      <c r="B53" s="17" t="s">
        <v>40</v>
      </c>
      <c r="C53" s="14"/>
      <c r="D53" s="31">
        <f>SUM(D54+D56)</f>
        <v>0</v>
      </c>
    </row>
    <row r="54" spans="1:4" ht="47.25" thickBot="1">
      <c r="A54" s="19" t="s">
        <v>36</v>
      </c>
      <c r="B54" s="17" t="s">
        <v>41</v>
      </c>
      <c r="C54" s="14"/>
      <c r="D54" s="32">
        <f>SUM(D55)</f>
        <v>0</v>
      </c>
    </row>
    <row r="55" spans="1:4" ht="31.5" thickBot="1">
      <c r="A55" s="20" t="s">
        <v>20</v>
      </c>
      <c r="B55" s="17"/>
      <c r="C55" s="14">
        <v>200</v>
      </c>
      <c r="D55" s="31">
        <v>0</v>
      </c>
    </row>
    <row r="56" spans="1:4" ht="47.25" thickBot="1">
      <c r="A56" s="16" t="s">
        <v>42</v>
      </c>
      <c r="B56" s="17" t="s">
        <v>43</v>
      </c>
      <c r="C56" s="14"/>
      <c r="D56" s="32">
        <f>D57</f>
        <v>0</v>
      </c>
    </row>
    <row r="57" spans="1:4" ht="15.75" thickBot="1">
      <c r="A57" s="20" t="s">
        <v>73</v>
      </c>
      <c r="B57" s="18"/>
      <c r="C57" s="14">
        <v>800</v>
      </c>
      <c r="D57" s="31">
        <v>0</v>
      </c>
    </row>
    <row r="58" spans="1:4" ht="31.5" thickBot="1">
      <c r="A58" s="19" t="s">
        <v>44</v>
      </c>
      <c r="B58" s="17" t="s">
        <v>45</v>
      </c>
      <c r="C58" s="14"/>
      <c r="D58" s="32">
        <f>SUM(D59)</f>
        <v>0</v>
      </c>
    </row>
    <row r="59" spans="1:4" ht="47.25" thickBot="1">
      <c r="A59" s="19" t="s">
        <v>46</v>
      </c>
      <c r="B59" s="17" t="s">
        <v>47</v>
      </c>
      <c r="C59" s="14"/>
      <c r="D59" s="32">
        <f>SUM(D60)</f>
        <v>0</v>
      </c>
    </row>
    <row r="60" spans="1:4" ht="31.5" thickBot="1">
      <c r="A60" s="20" t="s">
        <v>20</v>
      </c>
      <c r="B60" s="18"/>
      <c r="C60" s="14">
        <v>200</v>
      </c>
      <c r="D60" s="31">
        <v>0</v>
      </c>
    </row>
    <row r="61" spans="1:4" ht="31.5" thickBot="1">
      <c r="A61" s="20" t="s">
        <v>48</v>
      </c>
      <c r="B61" s="7" t="s">
        <v>49</v>
      </c>
      <c r="C61" s="14"/>
      <c r="D61" s="31">
        <f>SUM(D62)</f>
        <v>0</v>
      </c>
    </row>
    <row r="62" spans="1:4" ht="47.25" thickBot="1">
      <c r="A62" s="19" t="s">
        <v>50</v>
      </c>
      <c r="B62" s="17" t="s">
        <v>51</v>
      </c>
      <c r="C62" s="18"/>
      <c r="D62" s="32">
        <f>SUM(D63)</f>
        <v>0</v>
      </c>
    </row>
    <row r="63" spans="1:4" ht="31.5" thickBot="1">
      <c r="A63" s="19" t="s">
        <v>52</v>
      </c>
      <c r="B63" s="17" t="s">
        <v>53</v>
      </c>
      <c r="C63" s="18"/>
      <c r="D63" s="32">
        <f>SUM(D64)</f>
        <v>0</v>
      </c>
    </row>
    <row r="64" spans="1:4" ht="31.5" thickBot="1">
      <c r="A64" s="20" t="s">
        <v>20</v>
      </c>
      <c r="B64" s="7"/>
      <c r="C64" s="14">
        <v>200</v>
      </c>
      <c r="D64" s="31">
        <v>0</v>
      </c>
    </row>
    <row r="65" spans="1:4" ht="31.5" thickBot="1">
      <c r="A65" s="20" t="s">
        <v>54</v>
      </c>
      <c r="B65" s="7" t="s">
        <v>55</v>
      </c>
      <c r="C65" s="14"/>
      <c r="D65" s="31">
        <f>SUM(D66)</f>
        <v>0</v>
      </c>
    </row>
    <row r="66" spans="1:4" ht="63" thickBot="1">
      <c r="A66" s="19" t="s">
        <v>56</v>
      </c>
      <c r="B66" s="17" t="s">
        <v>57</v>
      </c>
      <c r="C66" s="18"/>
      <c r="D66" s="32">
        <f>SUM(D67)</f>
        <v>0</v>
      </c>
    </row>
    <row r="67" spans="1:4" ht="15.75" thickBot="1">
      <c r="A67" s="19" t="s">
        <v>58</v>
      </c>
      <c r="B67" s="17" t="s">
        <v>59</v>
      </c>
      <c r="C67" s="18"/>
      <c r="D67" s="32">
        <f>SUM(D68)</f>
        <v>0</v>
      </c>
    </row>
    <row r="68" spans="1:4" ht="31.5" thickBot="1">
      <c r="A68" s="20" t="s">
        <v>20</v>
      </c>
      <c r="B68" s="14" t="s">
        <v>21</v>
      </c>
      <c r="C68" s="14">
        <v>200</v>
      </c>
      <c r="D68" s="31">
        <v>0</v>
      </c>
    </row>
    <row r="69" spans="1:4" ht="47.25" thickBot="1">
      <c r="A69" s="85" t="s">
        <v>197</v>
      </c>
      <c r="B69" s="86" t="s">
        <v>200</v>
      </c>
      <c r="C69" s="14"/>
      <c r="D69" s="87">
        <f>D70</f>
        <v>40000</v>
      </c>
    </row>
    <row r="70" spans="1:4" ht="47.25" thickBot="1">
      <c r="A70" s="88" t="s">
        <v>198</v>
      </c>
      <c r="B70" s="89" t="s">
        <v>201</v>
      </c>
      <c r="C70" s="14"/>
      <c r="D70" s="87">
        <f>D71</f>
        <v>40000</v>
      </c>
    </row>
    <row r="71" spans="1:4" ht="31.5" thickBot="1">
      <c r="A71" s="47" t="s">
        <v>199</v>
      </c>
      <c r="B71" s="90" t="s">
        <v>202</v>
      </c>
      <c r="C71" s="14"/>
      <c r="D71" s="9">
        <f>D72</f>
        <v>40000</v>
      </c>
    </row>
    <row r="72" spans="1:4" ht="15.75" thickBot="1">
      <c r="A72" s="47" t="s">
        <v>58</v>
      </c>
      <c r="B72" s="90" t="s">
        <v>203</v>
      </c>
      <c r="C72" s="14"/>
      <c r="D72" s="9">
        <f>D73</f>
        <v>40000</v>
      </c>
    </row>
    <row r="73" spans="1:4" ht="31.5" thickBot="1">
      <c r="A73" s="20" t="s">
        <v>20</v>
      </c>
      <c r="B73" s="14"/>
      <c r="C73" s="14">
        <v>200</v>
      </c>
      <c r="D73" s="9">
        <v>40000</v>
      </c>
    </row>
    <row r="74" spans="1:5" ht="47.25" thickBot="1">
      <c r="A74" s="21" t="s">
        <v>60</v>
      </c>
      <c r="B74" s="11" t="s">
        <v>61</v>
      </c>
      <c r="C74" s="14"/>
      <c r="D74" s="13">
        <f>SUM(D75+D93+D97)</f>
        <v>4458975</v>
      </c>
      <c r="E74" s="10"/>
    </row>
    <row r="75" spans="1:4" ht="47.25" thickBot="1">
      <c r="A75" s="35" t="s">
        <v>62</v>
      </c>
      <c r="B75" s="11" t="s">
        <v>63</v>
      </c>
      <c r="C75" s="14"/>
      <c r="D75" s="15">
        <f>SUM(D76+D80+D83+D86)</f>
        <v>4008975</v>
      </c>
    </row>
    <row r="76" spans="1:4" ht="15.75" thickBot="1">
      <c r="A76" s="19" t="s">
        <v>64</v>
      </c>
      <c r="B76" s="17" t="s">
        <v>65</v>
      </c>
      <c r="C76" s="14"/>
      <c r="D76" s="15">
        <f>SUM(D77)+D79</f>
        <v>3550000</v>
      </c>
    </row>
    <row r="77" spans="1:4" ht="47.25" thickBot="1">
      <c r="A77" s="19" t="s">
        <v>127</v>
      </c>
      <c r="B77" s="17" t="s">
        <v>66</v>
      </c>
      <c r="C77" s="17"/>
      <c r="D77" s="15">
        <f>SUM(D78)</f>
        <v>3550000</v>
      </c>
    </row>
    <row r="78" spans="1:6" ht="31.5" thickBot="1">
      <c r="A78" s="20" t="s">
        <v>20</v>
      </c>
      <c r="B78" s="7" t="s">
        <v>21</v>
      </c>
      <c r="C78" s="14">
        <v>200</v>
      </c>
      <c r="D78" s="9">
        <v>3550000</v>
      </c>
      <c r="E78" s="36"/>
      <c r="F78" s="37"/>
    </row>
    <row r="79" spans="1:4" ht="15.75" thickBot="1">
      <c r="A79" s="20" t="s">
        <v>73</v>
      </c>
      <c r="B79" s="7"/>
      <c r="C79" s="14">
        <v>800</v>
      </c>
      <c r="D79" s="9">
        <v>0</v>
      </c>
    </row>
    <row r="80" spans="1:4" ht="15.75" thickBot="1">
      <c r="A80" s="19" t="s">
        <v>67</v>
      </c>
      <c r="B80" s="17" t="s">
        <v>68</v>
      </c>
      <c r="C80" s="18"/>
      <c r="D80" s="15">
        <f>SUM(D81)</f>
        <v>0</v>
      </c>
    </row>
    <row r="81" spans="1:4" ht="47.25" thickBot="1">
      <c r="A81" s="19" t="s">
        <v>128</v>
      </c>
      <c r="B81" s="17" t="s">
        <v>69</v>
      </c>
      <c r="C81" s="18"/>
      <c r="D81" s="15">
        <f>SUM(D82)</f>
        <v>0</v>
      </c>
    </row>
    <row r="82" spans="1:4" ht="31.5" thickBot="1">
      <c r="A82" s="20" t="s">
        <v>20</v>
      </c>
      <c r="B82" s="14"/>
      <c r="C82" s="14">
        <v>200</v>
      </c>
      <c r="D82" s="9">
        <v>0</v>
      </c>
    </row>
    <row r="83" spans="1:4" ht="31.5" thickBot="1">
      <c r="A83" s="19" t="s">
        <v>70</v>
      </c>
      <c r="B83" s="17" t="s">
        <v>71</v>
      </c>
      <c r="C83" s="18"/>
      <c r="D83" s="15">
        <f>SUM(D84)</f>
        <v>50000</v>
      </c>
    </row>
    <row r="84" spans="1:4" ht="47.25" thickBot="1">
      <c r="A84" s="19" t="s">
        <v>129</v>
      </c>
      <c r="B84" s="17" t="s">
        <v>72</v>
      </c>
      <c r="C84" s="18"/>
      <c r="D84" s="15">
        <f>SUM(D85)</f>
        <v>50000</v>
      </c>
    </row>
    <row r="85" spans="1:4" ht="31.5" thickBot="1">
      <c r="A85" s="20" t="s">
        <v>20</v>
      </c>
      <c r="B85" s="14"/>
      <c r="C85" s="14">
        <v>200</v>
      </c>
      <c r="D85" s="9">
        <v>50000</v>
      </c>
    </row>
    <row r="86" spans="1:4" ht="31.5" thickBot="1">
      <c r="A86" s="19" t="s">
        <v>173</v>
      </c>
      <c r="B86" s="22" t="s">
        <v>172</v>
      </c>
      <c r="C86" s="14"/>
      <c r="D86" s="9">
        <f>SUM(D87+D89+D91)</f>
        <v>408975</v>
      </c>
    </row>
    <row r="87" spans="1:4" ht="47.25" thickBot="1">
      <c r="A87" s="19" t="s">
        <v>170</v>
      </c>
      <c r="B87" s="23" t="s">
        <v>174</v>
      </c>
      <c r="C87" s="14"/>
      <c r="D87" s="9">
        <f>D88</f>
        <v>0</v>
      </c>
    </row>
    <row r="88" spans="1:4" ht="41.25" customHeight="1" thickBot="1">
      <c r="A88" s="20" t="s">
        <v>20</v>
      </c>
      <c r="B88" s="23"/>
      <c r="C88" s="14">
        <v>200</v>
      </c>
      <c r="D88" s="9"/>
    </row>
    <row r="89" spans="1:4" ht="41.25" customHeight="1" thickBot="1">
      <c r="A89" s="91" t="s">
        <v>213</v>
      </c>
      <c r="B89" s="27" t="s">
        <v>214</v>
      </c>
      <c r="C89" s="14"/>
      <c r="D89" s="9">
        <f>D90</f>
        <v>389500</v>
      </c>
    </row>
    <row r="90" spans="1:4" ht="41.25" customHeight="1" thickBot="1">
      <c r="A90" s="92" t="s">
        <v>20</v>
      </c>
      <c r="B90" s="93"/>
      <c r="C90" s="14">
        <v>200</v>
      </c>
      <c r="D90" s="9">
        <v>389500</v>
      </c>
    </row>
    <row r="91" spans="1:4" ht="41.25" customHeight="1" thickBot="1">
      <c r="A91" s="94" t="s">
        <v>213</v>
      </c>
      <c r="B91" s="27" t="s">
        <v>215</v>
      </c>
      <c r="C91" s="14"/>
      <c r="D91" s="31">
        <f>D92</f>
        <v>19475</v>
      </c>
    </row>
    <row r="92" spans="1:4" ht="41.25" customHeight="1" thickBot="1">
      <c r="A92" s="95" t="s">
        <v>20</v>
      </c>
      <c r="B92" s="96"/>
      <c r="C92" s="14">
        <v>200</v>
      </c>
      <c r="D92" s="31">
        <v>19475</v>
      </c>
    </row>
    <row r="93" spans="1:4" ht="15.75" thickBot="1">
      <c r="A93" s="35" t="s">
        <v>74</v>
      </c>
      <c r="B93" s="11" t="s">
        <v>154</v>
      </c>
      <c r="C93" s="18"/>
      <c r="D93" s="13">
        <f>D94</f>
        <v>450000</v>
      </c>
    </row>
    <row r="94" spans="1:4" ht="31.5" thickBot="1">
      <c r="A94" s="19" t="s">
        <v>155</v>
      </c>
      <c r="B94" s="17" t="s">
        <v>153</v>
      </c>
      <c r="C94" s="18"/>
      <c r="D94" s="15">
        <f>SUM(D95)</f>
        <v>450000</v>
      </c>
    </row>
    <row r="95" spans="1:6" ht="47.25" thickBot="1">
      <c r="A95" s="19" t="s">
        <v>156</v>
      </c>
      <c r="B95" s="17" t="s">
        <v>152</v>
      </c>
      <c r="C95" s="14"/>
      <c r="D95" s="15">
        <f>SUM(D96)</f>
        <v>450000</v>
      </c>
      <c r="E95" s="36"/>
      <c r="F95" s="37"/>
    </row>
    <row r="96" spans="1:4" ht="15.75" thickBot="1">
      <c r="A96" s="20" t="s">
        <v>73</v>
      </c>
      <c r="B96" s="7"/>
      <c r="C96" s="14">
        <v>800</v>
      </c>
      <c r="D96" s="15">
        <v>450000</v>
      </c>
    </row>
    <row r="97" spans="1:4" ht="48" customHeight="1" thickBot="1">
      <c r="A97" s="35" t="s">
        <v>176</v>
      </c>
      <c r="B97" s="24" t="s">
        <v>175</v>
      </c>
      <c r="C97" s="14"/>
      <c r="D97" s="32">
        <f>SUM(D98:D99)</f>
        <v>0</v>
      </c>
    </row>
    <row r="98" spans="1:4" ht="48" customHeight="1" thickBot="1">
      <c r="A98" s="19" t="s">
        <v>178</v>
      </c>
      <c r="B98" s="25" t="s">
        <v>177</v>
      </c>
      <c r="C98" s="14"/>
      <c r="D98" s="32">
        <f>D99</f>
        <v>0</v>
      </c>
    </row>
    <row r="99" spans="1:4" ht="38.25" customHeight="1" thickBot="1">
      <c r="A99" s="26" t="s">
        <v>171</v>
      </c>
      <c r="B99" s="27" t="s">
        <v>179</v>
      </c>
      <c r="C99" s="14"/>
      <c r="D99" s="32">
        <f>D100</f>
        <v>0</v>
      </c>
    </row>
    <row r="100" spans="1:4" ht="42.75" customHeight="1" thickBot="1">
      <c r="A100" s="28" t="s">
        <v>20</v>
      </c>
      <c r="B100" s="29"/>
      <c r="C100" s="30">
        <v>200</v>
      </c>
      <c r="D100" s="33">
        <v>0</v>
      </c>
    </row>
    <row r="101" spans="1:4" ht="42.75" customHeight="1" thickBot="1">
      <c r="A101" s="97" t="s">
        <v>204</v>
      </c>
      <c r="B101" s="86" t="s">
        <v>207</v>
      </c>
      <c r="C101" s="98"/>
      <c r="D101" s="99">
        <f>SUM(D102)</f>
        <v>37254</v>
      </c>
    </row>
    <row r="102" spans="1:4" ht="42.75" customHeight="1" thickBot="1">
      <c r="A102" s="100" t="s">
        <v>205</v>
      </c>
      <c r="B102" s="89" t="s">
        <v>208</v>
      </c>
      <c r="C102" s="98"/>
      <c r="D102" s="99">
        <f>D103</f>
        <v>37254</v>
      </c>
    </row>
    <row r="103" spans="1:4" ht="42.75" customHeight="1" thickBot="1">
      <c r="A103" s="101" t="s">
        <v>206</v>
      </c>
      <c r="B103" s="90" t="s">
        <v>209</v>
      </c>
      <c r="C103" s="98"/>
      <c r="D103" s="102">
        <f>D104+D106</f>
        <v>37254</v>
      </c>
    </row>
    <row r="104" spans="1:4" ht="77.25" customHeight="1" thickBot="1">
      <c r="A104" s="103" t="s">
        <v>216</v>
      </c>
      <c r="B104" s="104" t="s">
        <v>210</v>
      </c>
      <c r="C104" s="98"/>
      <c r="D104" s="102">
        <f>D105</f>
        <v>1774</v>
      </c>
    </row>
    <row r="105" spans="1:4" ht="33" customHeight="1" thickBot="1">
      <c r="A105" s="105" t="s">
        <v>20</v>
      </c>
      <c r="B105" s="106"/>
      <c r="C105" s="98">
        <v>200</v>
      </c>
      <c r="D105" s="102">
        <v>1774</v>
      </c>
    </row>
    <row r="106" spans="1:4" ht="81" customHeight="1" thickBot="1">
      <c r="A106" s="107" t="s">
        <v>217</v>
      </c>
      <c r="B106" s="108" t="s">
        <v>211</v>
      </c>
      <c r="C106" s="98"/>
      <c r="D106" s="102">
        <f>D107</f>
        <v>35480</v>
      </c>
    </row>
    <row r="107" spans="1:4" ht="32.25" customHeight="1" thickBot="1">
      <c r="A107" s="109" t="s">
        <v>20</v>
      </c>
      <c r="B107" s="27"/>
      <c r="C107" s="98">
        <v>200</v>
      </c>
      <c r="D107" s="102">
        <v>35480</v>
      </c>
    </row>
    <row r="108" spans="1:15" s="34" customFormat="1" ht="47.25" thickBot="1">
      <c r="A108" s="21" t="s">
        <v>75</v>
      </c>
      <c r="B108" s="11" t="s">
        <v>76</v>
      </c>
      <c r="C108" s="12"/>
      <c r="D108" s="13">
        <f>SUM(D109+D128+D133)</f>
        <v>7914464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4" ht="78" thickBot="1">
      <c r="A109" s="35" t="s">
        <v>130</v>
      </c>
      <c r="B109" s="11" t="s">
        <v>77</v>
      </c>
      <c r="C109" s="14"/>
      <c r="D109" s="13">
        <f>SUM(D110)</f>
        <v>7564464</v>
      </c>
    </row>
    <row r="110" spans="1:4" ht="93.75" thickBot="1">
      <c r="A110" s="16" t="s">
        <v>78</v>
      </c>
      <c r="B110" s="17" t="s">
        <v>79</v>
      </c>
      <c r="C110" s="18"/>
      <c r="D110" s="15">
        <f>SUM(D111+D114+D116+D118+D120+D124)</f>
        <v>7564464</v>
      </c>
    </row>
    <row r="111" spans="1:4" ht="78" thickBot="1">
      <c r="A111" s="19" t="s">
        <v>131</v>
      </c>
      <c r="B111" s="17" t="s">
        <v>80</v>
      </c>
      <c r="C111" s="18"/>
      <c r="D111" s="15">
        <f>D112+D113</f>
        <v>1822714.39</v>
      </c>
    </row>
    <row r="112" spans="1:4" ht="31.5" thickBot="1">
      <c r="A112" s="20" t="s">
        <v>20</v>
      </c>
      <c r="B112" s="17"/>
      <c r="C112" s="14">
        <v>200</v>
      </c>
      <c r="D112" s="9">
        <v>1822714.39</v>
      </c>
    </row>
    <row r="113" spans="1:4" ht="15.75" thickBot="1">
      <c r="A113" s="20" t="s">
        <v>73</v>
      </c>
      <c r="B113" s="17"/>
      <c r="C113" s="14">
        <v>800</v>
      </c>
      <c r="D113" s="31">
        <v>0</v>
      </c>
    </row>
    <row r="114" spans="1:4" ht="31.5" thickBot="1">
      <c r="A114" s="19" t="s">
        <v>81</v>
      </c>
      <c r="B114" s="17" t="s">
        <v>82</v>
      </c>
      <c r="C114" s="18"/>
      <c r="D114" s="15">
        <f>SUM(D115)</f>
        <v>1031405</v>
      </c>
    </row>
    <row r="115" spans="1:4" ht="31.5" thickBot="1">
      <c r="A115" s="20" t="s">
        <v>81</v>
      </c>
      <c r="B115" s="17"/>
      <c r="C115" s="14">
        <v>200</v>
      </c>
      <c r="D115" s="9">
        <v>1031405</v>
      </c>
    </row>
    <row r="116" spans="1:4" ht="42" customHeight="1" thickBot="1">
      <c r="A116" s="20" t="s">
        <v>158</v>
      </c>
      <c r="B116" s="17" t="s">
        <v>157</v>
      </c>
      <c r="C116" s="14"/>
      <c r="D116" s="9">
        <f>SUM(D117)</f>
        <v>148963.11</v>
      </c>
    </row>
    <row r="117" spans="1:4" ht="31.5" thickBot="1">
      <c r="A117" s="20" t="s">
        <v>20</v>
      </c>
      <c r="B117" s="17"/>
      <c r="C117" s="14">
        <v>200</v>
      </c>
      <c r="D117" s="9">
        <v>148963.11</v>
      </c>
    </row>
    <row r="118" spans="1:4" ht="31.5" thickBot="1">
      <c r="A118" s="19" t="s">
        <v>83</v>
      </c>
      <c r="B118" s="17" t="s">
        <v>84</v>
      </c>
      <c r="C118" s="18"/>
      <c r="D118" s="15">
        <f>SUM(D119)</f>
        <v>2830299</v>
      </c>
    </row>
    <row r="119" spans="1:4" ht="31.5" thickBot="1">
      <c r="A119" s="20" t="s">
        <v>20</v>
      </c>
      <c r="B119" s="7"/>
      <c r="C119" s="14">
        <v>200</v>
      </c>
      <c r="D119" s="9">
        <v>2830299</v>
      </c>
    </row>
    <row r="120" spans="1:4" ht="15" customHeight="1">
      <c r="A120" s="151" t="s">
        <v>219</v>
      </c>
      <c r="B120" s="133" t="s">
        <v>220</v>
      </c>
      <c r="C120" s="133"/>
      <c r="D120" s="149">
        <f>SUM(D122)</f>
        <v>82432.5</v>
      </c>
    </row>
    <row r="121" spans="1:4" ht="15" customHeight="1" thickBot="1">
      <c r="A121" s="152"/>
      <c r="B121" s="158"/>
      <c r="C121" s="158"/>
      <c r="D121" s="159"/>
    </row>
    <row r="122" spans="1:4" ht="15" customHeight="1">
      <c r="A122" s="155" t="s">
        <v>20</v>
      </c>
      <c r="B122" s="156"/>
      <c r="C122" s="156">
        <v>200</v>
      </c>
      <c r="D122" s="157">
        <v>82432.5</v>
      </c>
    </row>
    <row r="123" spans="1:4" ht="15.75" customHeight="1" thickBot="1">
      <c r="A123" s="148"/>
      <c r="B123" s="134"/>
      <c r="C123" s="134"/>
      <c r="D123" s="150"/>
    </row>
    <row r="124" spans="1:4" ht="15" customHeight="1">
      <c r="A124" s="151" t="s">
        <v>219</v>
      </c>
      <c r="B124" s="153" t="s">
        <v>220</v>
      </c>
      <c r="C124" s="133"/>
      <c r="D124" s="149">
        <f>SUM(D126)</f>
        <v>1648650</v>
      </c>
    </row>
    <row r="125" spans="1:4" ht="49.5" customHeight="1" thickBot="1">
      <c r="A125" s="152"/>
      <c r="B125" s="154"/>
      <c r="C125" s="134"/>
      <c r="D125" s="150"/>
    </row>
    <row r="126" spans="1:4" ht="15" customHeight="1">
      <c r="A126" s="147" t="s">
        <v>20</v>
      </c>
      <c r="B126" s="133"/>
      <c r="C126" s="133">
        <v>200</v>
      </c>
      <c r="D126" s="149">
        <v>1648650</v>
      </c>
    </row>
    <row r="127" spans="1:4" ht="15.75" customHeight="1" thickBot="1">
      <c r="A127" s="148"/>
      <c r="B127" s="134"/>
      <c r="C127" s="134"/>
      <c r="D127" s="150"/>
    </row>
    <row r="128" spans="1:4" ht="15.75" customHeight="1">
      <c r="A128" s="129" t="s">
        <v>133</v>
      </c>
      <c r="B128" s="135" t="s">
        <v>85</v>
      </c>
      <c r="C128" s="137"/>
      <c r="D128" s="139">
        <f>D132</f>
        <v>150000</v>
      </c>
    </row>
    <row r="129" spans="1:4" ht="30" customHeight="1" thickBot="1">
      <c r="A129" s="130"/>
      <c r="B129" s="136"/>
      <c r="C129" s="138"/>
      <c r="D129" s="140"/>
    </row>
    <row r="130" spans="1:4" ht="15.75" thickBot="1">
      <c r="A130" s="19" t="s">
        <v>86</v>
      </c>
      <c r="B130" s="17" t="s">
        <v>87</v>
      </c>
      <c r="C130" s="18"/>
      <c r="D130" s="15">
        <f>SUM(D131)</f>
        <v>150000</v>
      </c>
    </row>
    <row r="131" spans="1:4" ht="47.25" thickBot="1">
      <c r="A131" s="16" t="s">
        <v>126</v>
      </c>
      <c r="B131" s="17" t="s">
        <v>88</v>
      </c>
      <c r="C131" s="18"/>
      <c r="D131" s="15">
        <f>SUM(D132)</f>
        <v>150000</v>
      </c>
    </row>
    <row r="132" spans="1:4" ht="31.5" thickBot="1">
      <c r="A132" s="20" t="s">
        <v>20</v>
      </c>
      <c r="B132" s="17"/>
      <c r="C132" s="18">
        <v>200</v>
      </c>
      <c r="D132" s="15">
        <v>150000</v>
      </c>
    </row>
    <row r="133" spans="1:5" ht="81" thickBot="1">
      <c r="A133" s="110" t="s">
        <v>146</v>
      </c>
      <c r="B133" s="11" t="s">
        <v>147</v>
      </c>
      <c r="C133" s="18"/>
      <c r="D133" s="111">
        <f>D136</f>
        <v>200000</v>
      </c>
      <c r="E133" s="5"/>
    </row>
    <row r="134" spans="1:4" ht="47.25" thickBot="1">
      <c r="A134" s="112" t="s">
        <v>148</v>
      </c>
      <c r="B134" s="17" t="s">
        <v>149</v>
      </c>
      <c r="C134" s="18"/>
      <c r="D134" s="15">
        <f>D136</f>
        <v>200000</v>
      </c>
    </row>
    <row r="135" spans="1:4" ht="78" thickBot="1">
      <c r="A135" s="113" t="s">
        <v>145</v>
      </c>
      <c r="B135" s="17" t="s">
        <v>150</v>
      </c>
      <c r="C135" s="18"/>
      <c r="D135" s="15">
        <f>D136</f>
        <v>200000</v>
      </c>
    </row>
    <row r="136" spans="1:5" ht="31.5" thickBot="1">
      <c r="A136" s="20" t="s">
        <v>20</v>
      </c>
      <c r="B136" s="7"/>
      <c r="C136" s="114">
        <v>200</v>
      </c>
      <c r="D136" s="115">
        <v>200000</v>
      </c>
      <c r="E136" s="5"/>
    </row>
    <row r="137" spans="1:5" ht="63" thickBot="1">
      <c r="A137" s="35" t="s">
        <v>89</v>
      </c>
      <c r="B137" s="11" t="s">
        <v>90</v>
      </c>
      <c r="C137" s="12"/>
      <c r="D137" s="13">
        <f>D138+D147</f>
        <v>708340</v>
      </c>
      <c r="E137" s="10"/>
    </row>
    <row r="138" spans="1:4" ht="47.25" thickBot="1">
      <c r="A138" s="35" t="s">
        <v>91</v>
      </c>
      <c r="B138" s="11" t="s">
        <v>92</v>
      </c>
      <c r="C138" s="12"/>
      <c r="D138" s="15">
        <f>D139+D142</f>
        <v>208340</v>
      </c>
    </row>
    <row r="139" spans="1:4" s="10" customFormat="1" ht="31.5" thickBot="1">
      <c r="A139" s="19" t="s">
        <v>93</v>
      </c>
      <c r="B139" s="17" t="s">
        <v>94</v>
      </c>
      <c r="C139" s="12"/>
      <c r="D139" s="15">
        <f>SUM(D140)</f>
        <v>30000</v>
      </c>
    </row>
    <row r="140" spans="1:4" s="10" customFormat="1" ht="31.5" thickBot="1">
      <c r="A140" s="19" t="s">
        <v>95</v>
      </c>
      <c r="B140" s="17" t="s">
        <v>96</v>
      </c>
      <c r="C140" s="12"/>
      <c r="D140" s="15">
        <f>SUM(D141)</f>
        <v>30000</v>
      </c>
    </row>
    <row r="141" spans="1:4" s="10" customFormat="1" ht="15.75" thickBot="1">
      <c r="A141" s="20" t="s">
        <v>73</v>
      </c>
      <c r="B141" s="17"/>
      <c r="C141" s="14">
        <v>800</v>
      </c>
      <c r="D141" s="9">
        <v>30000</v>
      </c>
    </row>
    <row r="142" spans="1:4" s="10" customFormat="1" ht="63" thickBot="1">
      <c r="A142" s="19" t="s">
        <v>97</v>
      </c>
      <c r="B142" s="17" t="s">
        <v>98</v>
      </c>
      <c r="C142" s="12"/>
      <c r="D142" s="15">
        <f>SUM(D143+D145)</f>
        <v>178340</v>
      </c>
    </row>
    <row r="143" spans="1:4" s="10" customFormat="1" ht="31.5" thickBot="1">
      <c r="A143" s="16" t="s">
        <v>99</v>
      </c>
      <c r="B143" s="17" t="s">
        <v>100</v>
      </c>
      <c r="C143" s="17"/>
      <c r="D143" s="15">
        <f>SUM(D144)</f>
        <v>98340</v>
      </c>
    </row>
    <row r="144" spans="1:4" s="10" customFormat="1" ht="31.5" thickBot="1">
      <c r="A144" s="20" t="s">
        <v>20</v>
      </c>
      <c r="B144" s="7"/>
      <c r="C144" s="7">
        <v>200</v>
      </c>
      <c r="D144" s="9">
        <v>98340</v>
      </c>
    </row>
    <row r="145" spans="1:4" s="10" customFormat="1" ht="31.5" thickBot="1">
      <c r="A145" s="19" t="s">
        <v>101</v>
      </c>
      <c r="B145" s="17" t="s">
        <v>102</v>
      </c>
      <c r="C145" s="17"/>
      <c r="D145" s="15">
        <f>SUM(D146)</f>
        <v>80000</v>
      </c>
    </row>
    <row r="146" spans="1:4" s="10" customFormat="1" ht="31.5" thickBot="1">
      <c r="A146" s="20" t="s">
        <v>20</v>
      </c>
      <c r="B146" s="7"/>
      <c r="C146" s="7">
        <v>200</v>
      </c>
      <c r="D146" s="9">
        <v>80000</v>
      </c>
    </row>
    <row r="147" spans="1:4" s="10" customFormat="1" ht="47.25" thickBot="1">
      <c r="A147" s="35" t="s">
        <v>132</v>
      </c>
      <c r="B147" s="17" t="s">
        <v>105</v>
      </c>
      <c r="C147" s="17"/>
      <c r="D147" s="15">
        <f>SUM(D149+D152+D154)</f>
        <v>500000</v>
      </c>
    </row>
    <row r="148" spans="1:4" s="10" customFormat="1" ht="31.5" thickBot="1">
      <c r="A148" s="19" t="s">
        <v>106</v>
      </c>
      <c r="B148" s="17" t="s">
        <v>107</v>
      </c>
      <c r="C148" s="17"/>
      <c r="D148" s="15">
        <f>D149+D154+D152</f>
        <v>500000</v>
      </c>
    </row>
    <row r="149" spans="1:4" s="10" customFormat="1" ht="47.25" thickBot="1">
      <c r="A149" s="16" t="s">
        <v>42</v>
      </c>
      <c r="B149" s="17" t="s">
        <v>108</v>
      </c>
      <c r="C149" s="17"/>
      <c r="D149" s="15">
        <f>SUM(D150:D151)</f>
        <v>310000</v>
      </c>
    </row>
    <row r="150" spans="1:4" s="10" customFormat="1" ht="31.5" thickBot="1">
      <c r="A150" s="20" t="s">
        <v>20</v>
      </c>
      <c r="B150" s="17"/>
      <c r="C150" s="7">
        <v>200</v>
      </c>
      <c r="D150" s="9">
        <v>10000</v>
      </c>
    </row>
    <row r="151" spans="1:4" s="10" customFormat="1" ht="15.75" thickBot="1">
      <c r="A151" s="20" t="s">
        <v>73</v>
      </c>
      <c r="B151" s="7"/>
      <c r="C151" s="7">
        <v>800</v>
      </c>
      <c r="D151" s="9">
        <v>300000</v>
      </c>
    </row>
    <row r="152" spans="1:4" s="10" customFormat="1" ht="31.5" thickBot="1">
      <c r="A152" s="20" t="s">
        <v>160</v>
      </c>
      <c r="B152" s="7" t="s">
        <v>159</v>
      </c>
      <c r="C152" s="7"/>
      <c r="D152" s="9">
        <f>SUM(D153)</f>
        <v>180000</v>
      </c>
    </row>
    <row r="153" spans="1:4" s="10" customFormat="1" ht="31.5" thickBot="1">
      <c r="A153" s="20" t="s">
        <v>20</v>
      </c>
      <c r="B153" s="7"/>
      <c r="C153" s="7">
        <v>200</v>
      </c>
      <c r="D153" s="9">
        <v>180000</v>
      </c>
    </row>
    <row r="154" spans="1:4" s="10" customFormat="1" ht="47.25" thickBot="1">
      <c r="A154" s="16" t="s">
        <v>109</v>
      </c>
      <c r="B154" s="17" t="s">
        <v>110</v>
      </c>
      <c r="C154" s="14"/>
      <c r="D154" s="15">
        <f>SUM(D155)</f>
        <v>10000</v>
      </c>
    </row>
    <row r="155" spans="1:4" s="10" customFormat="1" ht="31.5" thickBot="1">
      <c r="A155" s="20" t="s">
        <v>20</v>
      </c>
      <c r="B155" s="7"/>
      <c r="C155" s="7">
        <v>200</v>
      </c>
      <c r="D155" s="9">
        <v>10000</v>
      </c>
    </row>
    <row r="156" spans="1:4" ht="15.75" thickBot="1">
      <c r="A156" s="35" t="s">
        <v>111</v>
      </c>
      <c r="B156" s="11" t="s">
        <v>112</v>
      </c>
      <c r="C156" s="11"/>
      <c r="D156" s="13">
        <f>D157+D159+D161+D166+D170+D174+D177+D179+D181+D185</f>
        <v>6854624.4</v>
      </c>
    </row>
    <row r="157" spans="1:4" ht="31.5" thickBot="1">
      <c r="A157" s="57" t="s">
        <v>142</v>
      </c>
      <c r="B157" s="17" t="s">
        <v>143</v>
      </c>
      <c r="C157" s="11"/>
      <c r="D157" s="32">
        <f>SUM(D158)</f>
        <v>0</v>
      </c>
    </row>
    <row r="158" spans="1:4" ht="31.5" thickBot="1">
      <c r="A158" s="20" t="s">
        <v>20</v>
      </c>
      <c r="B158" s="11"/>
      <c r="C158" s="7">
        <v>200</v>
      </c>
      <c r="D158" s="31">
        <v>0</v>
      </c>
    </row>
    <row r="159" spans="1:4" ht="15.75" thickBot="1">
      <c r="A159" s="16" t="s">
        <v>113</v>
      </c>
      <c r="B159" s="17" t="s">
        <v>114</v>
      </c>
      <c r="C159" s="7"/>
      <c r="D159" s="15">
        <f>SUM(D160)</f>
        <v>895000</v>
      </c>
    </row>
    <row r="160" spans="1:7" ht="78" thickBot="1">
      <c r="A160" s="20" t="s">
        <v>38</v>
      </c>
      <c r="B160" s="7"/>
      <c r="C160" s="7">
        <v>100</v>
      </c>
      <c r="D160" s="9">
        <v>895000</v>
      </c>
      <c r="E160" s="36"/>
      <c r="F160" s="36"/>
      <c r="G160" s="37"/>
    </row>
    <row r="161" spans="1:4" ht="15.75" thickBot="1">
      <c r="A161" s="16" t="s">
        <v>115</v>
      </c>
      <c r="B161" s="17" t="s">
        <v>116</v>
      </c>
      <c r="C161" s="7"/>
      <c r="D161" s="15">
        <f>SUM(D162+D163+D164+D165)</f>
        <v>3903249</v>
      </c>
    </row>
    <row r="162" spans="1:6" ht="78" thickBot="1">
      <c r="A162" s="20" t="s">
        <v>38</v>
      </c>
      <c r="B162" s="7"/>
      <c r="C162" s="7">
        <v>100</v>
      </c>
      <c r="D162" s="9">
        <v>3449816</v>
      </c>
      <c r="E162" s="36"/>
      <c r="F162" s="37"/>
    </row>
    <row r="163" spans="1:4" ht="31.5" thickBot="1">
      <c r="A163" s="20" t="s">
        <v>20</v>
      </c>
      <c r="B163" s="7"/>
      <c r="C163" s="7">
        <v>200</v>
      </c>
      <c r="D163" s="9">
        <v>443433</v>
      </c>
    </row>
    <row r="164" spans="1:4" ht="15.75" thickBot="1">
      <c r="A164" s="20" t="s">
        <v>11</v>
      </c>
      <c r="B164" s="7"/>
      <c r="C164" s="7">
        <v>300</v>
      </c>
      <c r="D164" s="31">
        <v>0</v>
      </c>
    </row>
    <row r="165" spans="1:4" ht="15.75" thickBot="1">
      <c r="A165" s="20" t="s">
        <v>73</v>
      </c>
      <c r="B165" s="7"/>
      <c r="C165" s="7">
        <v>800</v>
      </c>
      <c r="D165" s="9">
        <v>10000</v>
      </c>
    </row>
    <row r="166" spans="1:5" ht="15.75" thickBot="1">
      <c r="A166" s="16" t="s">
        <v>117</v>
      </c>
      <c r="B166" s="17" t="s">
        <v>118</v>
      </c>
      <c r="C166" s="7"/>
      <c r="D166" s="15">
        <f>SUM(D167+D168+D169)</f>
        <v>50000</v>
      </c>
      <c r="E166" s="10"/>
    </row>
    <row r="167" spans="1:4" ht="31.5" thickBot="1">
      <c r="A167" s="16" t="s">
        <v>20</v>
      </c>
      <c r="B167" s="17"/>
      <c r="C167" s="7">
        <v>200</v>
      </c>
      <c r="D167" s="32">
        <v>0</v>
      </c>
    </row>
    <row r="168" spans="1:4" ht="15.75" thickBot="1">
      <c r="A168" s="20" t="s">
        <v>73</v>
      </c>
      <c r="B168" s="7"/>
      <c r="C168" s="7">
        <v>800</v>
      </c>
      <c r="D168" s="9">
        <v>50000</v>
      </c>
    </row>
    <row r="169" spans="1:4" ht="15.75" thickBot="1">
      <c r="A169" s="20" t="s">
        <v>11</v>
      </c>
      <c r="B169" s="7"/>
      <c r="C169" s="7">
        <v>300</v>
      </c>
      <c r="D169" s="31">
        <v>0</v>
      </c>
    </row>
    <row r="170" spans="1:4" ht="31.5" thickBot="1">
      <c r="A170" s="19" t="s">
        <v>119</v>
      </c>
      <c r="B170" s="17" t="s">
        <v>120</v>
      </c>
      <c r="C170" s="17"/>
      <c r="D170" s="15">
        <f>SUM(D171+D172+D173)</f>
        <v>1405820</v>
      </c>
    </row>
    <row r="171" spans="1:6" ht="78" thickBot="1">
      <c r="A171" s="20" t="s">
        <v>121</v>
      </c>
      <c r="B171" s="7"/>
      <c r="C171" s="7">
        <v>100</v>
      </c>
      <c r="D171" s="9">
        <v>1150000</v>
      </c>
      <c r="E171" s="36"/>
      <c r="F171" s="37"/>
    </row>
    <row r="172" spans="1:4" ht="31.5" thickBot="1">
      <c r="A172" s="20" t="s">
        <v>20</v>
      </c>
      <c r="B172" s="7"/>
      <c r="C172" s="7">
        <v>200</v>
      </c>
      <c r="D172" s="9">
        <v>245820</v>
      </c>
    </row>
    <row r="173" spans="1:4" ht="15.75" thickBot="1">
      <c r="A173" s="20" t="s">
        <v>73</v>
      </c>
      <c r="B173" s="7"/>
      <c r="C173" s="7">
        <v>800</v>
      </c>
      <c r="D173" s="9">
        <v>10000</v>
      </c>
    </row>
    <row r="174" spans="1:5" ht="47.25" thickBot="1">
      <c r="A174" s="19" t="s">
        <v>122</v>
      </c>
      <c r="B174" s="17" t="s">
        <v>123</v>
      </c>
      <c r="C174" s="7"/>
      <c r="D174" s="15">
        <f>SUM(D175+D176)</f>
        <v>243919</v>
      </c>
      <c r="E174" s="10"/>
    </row>
    <row r="175" spans="1:4" ht="78" thickBot="1">
      <c r="A175" s="20" t="s">
        <v>38</v>
      </c>
      <c r="B175" s="7"/>
      <c r="C175" s="116">
        <v>100</v>
      </c>
      <c r="D175" s="117">
        <v>214636</v>
      </c>
    </row>
    <row r="176" spans="1:4" ht="31.5" thickBot="1">
      <c r="A176" s="20" t="s">
        <v>20</v>
      </c>
      <c r="B176" s="7"/>
      <c r="C176" s="116">
        <v>200</v>
      </c>
      <c r="D176" s="117">
        <v>29283</v>
      </c>
    </row>
    <row r="177" spans="1:5" ht="38.25" customHeight="1" thickBot="1">
      <c r="A177" s="118" t="s">
        <v>162</v>
      </c>
      <c r="B177" s="119" t="s">
        <v>161</v>
      </c>
      <c r="C177" s="7"/>
      <c r="D177" s="15">
        <f>SUM(D178)</f>
        <v>91000</v>
      </c>
      <c r="E177" s="10"/>
    </row>
    <row r="178" spans="1:4" ht="15.75" thickBot="1">
      <c r="A178" s="20" t="s">
        <v>11</v>
      </c>
      <c r="B178" s="120"/>
      <c r="C178" s="120">
        <v>300</v>
      </c>
      <c r="D178" s="121">
        <v>91000</v>
      </c>
    </row>
    <row r="179" spans="1:4" ht="31.5" thickBot="1">
      <c r="A179" s="19" t="s">
        <v>165</v>
      </c>
      <c r="B179" s="17" t="s">
        <v>164</v>
      </c>
      <c r="C179" s="17"/>
      <c r="D179" s="15">
        <f>SUM(D180)</f>
        <v>91636.4</v>
      </c>
    </row>
    <row r="180" spans="1:5" ht="15.75" thickBot="1">
      <c r="A180" s="20" t="s">
        <v>103</v>
      </c>
      <c r="B180" s="17"/>
      <c r="C180" s="7">
        <v>500</v>
      </c>
      <c r="D180" s="9">
        <v>91636.4</v>
      </c>
      <c r="E180" s="10"/>
    </row>
    <row r="181" spans="1:4" ht="31.5" thickBot="1">
      <c r="A181" s="19" t="s">
        <v>104</v>
      </c>
      <c r="B181" s="17" t="s">
        <v>225</v>
      </c>
      <c r="C181" s="17"/>
      <c r="D181" s="15">
        <f>D182</f>
        <v>104000</v>
      </c>
    </row>
    <row r="182" spans="1:5" ht="15.75" thickBot="1">
      <c r="A182" s="20" t="s">
        <v>103</v>
      </c>
      <c r="B182" s="17"/>
      <c r="C182" s="7">
        <v>500</v>
      </c>
      <c r="D182" s="9">
        <v>104000</v>
      </c>
      <c r="E182" s="10"/>
    </row>
    <row r="183" spans="1:4" ht="31.5" thickBot="1">
      <c r="A183" s="19" t="s">
        <v>166</v>
      </c>
      <c r="B183" s="17" t="s">
        <v>167</v>
      </c>
      <c r="C183" s="7"/>
      <c r="D183" s="15">
        <f>SUM(D184)</f>
        <v>0</v>
      </c>
    </row>
    <row r="184" spans="1:5" ht="15">
      <c r="A184" s="82" t="s">
        <v>103</v>
      </c>
      <c r="B184" s="122"/>
      <c r="C184" s="123">
        <v>500</v>
      </c>
      <c r="D184" s="124">
        <v>0</v>
      </c>
      <c r="E184" s="10"/>
    </row>
    <row r="185" spans="1:5" ht="32.25" customHeight="1">
      <c r="A185" s="125" t="s">
        <v>180</v>
      </c>
      <c r="B185" s="106" t="s">
        <v>212</v>
      </c>
      <c r="C185" s="126"/>
      <c r="D185" s="102">
        <f>D186</f>
        <v>70000</v>
      </c>
      <c r="E185" s="10"/>
    </row>
    <row r="186" spans="1:5" ht="15.75" thickBot="1">
      <c r="A186" s="127" t="s">
        <v>103</v>
      </c>
      <c r="B186" s="106"/>
      <c r="C186" s="126">
        <v>500</v>
      </c>
      <c r="D186" s="128">
        <v>70000</v>
      </c>
      <c r="E186" s="10"/>
    </row>
    <row r="187" spans="1:4" ht="15.75" customHeight="1">
      <c r="A187" s="129" t="s">
        <v>124</v>
      </c>
      <c r="B187" s="133"/>
      <c r="C187" s="133"/>
      <c r="D187" s="131">
        <f>D8+D13+D18+D23+D31+D44+D69+D74+D101+D108+D137+D156</f>
        <v>25559023.97</v>
      </c>
    </row>
    <row r="188" spans="1:4" ht="15" customHeight="1" thickBot="1">
      <c r="A188" s="130"/>
      <c r="B188" s="134"/>
      <c r="C188" s="134"/>
      <c r="D188" s="132"/>
    </row>
    <row r="194" ht="14.25">
      <c r="D194" s="4"/>
    </row>
    <row r="195" ht="14.25">
      <c r="D195" s="4"/>
    </row>
  </sheetData>
  <sheetProtection/>
  <mergeCells count="32">
    <mergeCell ref="A122:A123"/>
    <mergeCell ref="B122:B123"/>
    <mergeCell ref="C122:C123"/>
    <mergeCell ref="D122:D123"/>
    <mergeCell ref="A120:A121"/>
    <mergeCell ref="B120:B121"/>
    <mergeCell ref="C120:C121"/>
    <mergeCell ref="D120:D121"/>
    <mergeCell ref="A126:A127"/>
    <mergeCell ref="B126:B127"/>
    <mergeCell ref="C126:C127"/>
    <mergeCell ref="D126:D127"/>
    <mergeCell ref="A124:A125"/>
    <mergeCell ref="B124:B125"/>
    <mergeCell ref="C124:C125"/>
    <mergeCell ref="D124:D125"/>
    <mergeCell ref="A1:D1"/>
    <mergeCell ref="A2:D2"/>
    <mergeCell ref="A3:D3"/>
    <mergeCell ref="A5:D5"/>
    <mergeCell ref="A31:A32"/>
    <mergeCell ref="B31:B32"/>
    <mergeCell ref="C31:C32"/>
    <mergeCell ref="D31:D32"/>
    <mergeCell ref="A128:A129"/>
    <mergeCell ref="D187:D188"/>
    <mergeCell ref="A187:A188"/>
    <mergeCell ref="B187:B188"/>
    <mergeCell ref="C187:C188"/>
    <mergeCell ref="B128:B129"/>
    <mergeCell ref="C128:C129"/>
    <mergeCell ref="D128:D129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2022-02-07T03:55:21Z</dcterms:modified>
  <cp:category/>
  <cp:version/>
  <cp:contentType/>
  <cp:contentStatus/>
</cp:coreProperties>
</file>