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0" i="1"/>
  <c r="D60"/>
  <c r="D67"/>
  <c r="E67"/>
  <c r="D61"/>
  <c r="E56"/>
  <c r="D56"/>
  <c r="E40"/>
  <c r="E39" s="1"/>
  <c r="E38" s="1"/>
  <c r="E37" s="1"/>
  <c r="D40"/>
  <c r="D39" s="1"/>
  <c r="D38" s="1"/>
  <c r="D37" s="1"/>
  <c r="E53"/>
  <c r="E52" s="1"/>
  <c r="E51" s="1"/>
  <c r="D53"/>
  <c r="D52" s="1"/>
  <c r="D51" s="1"/>
  <c r="E12"/>
  <c r="E11" s="1"/>
  <c r="E10" s="1"/>
  <c r="E9" s="1"/>
  <c r="D12"/>
  <c r="D11" s="1"/>
  <c r="D10" s="1"/>
  <c r="D9" s="1"/>
  <c r="E82" l="1"/>
  <c r="E61" l="1"/>
  <c r="D23" l="1"/>
  <c r="D34" l="1"/>
  <c r="D17"/>
  <c r="D16" s="1"/>
  <c r="D15" s="1"/>
  <c r="D14" s="1"/>
  <c r="E17"/>
  <c r="E16" s="1"/>
  <c r="E15" s="1"/>
  <c r="E14" s="1"/>
  <c r="D85" l="1"/>
  <c r="E63"/>
  <c r="D26"/>
  <c r="E85" l="1"/>
  <c r="D22" l="1"/>
  <c r="E23"/>
  <c r="E22" s="1"/>
  <c r="E26"/>
  <c r="E25" s="1"/>
  <c r="D25"/>
  <c r="E30"/>
  <c r="E29" s="1"/>
  <c r="E28" s="1"/>
  <c r="D30"/>
  <c r="D29" s="1"/>
  <c r="D28" s="1"/>
  <c r="E35"/>
  <c r="E34" s="1"/>
  <c r="E33" s="1"/>
  <c r="E32" s="1"/>
  <c r="D33"/>
  <c r="D32" s="1"/>
  <c r="E45"/>
  <c r="E44" s="1"/>
  <c r="D45"/>
  <c r="D44" s="1"/>
  <c r="E48"/>
  <c r="E47" s="1"/>
  <c r="D48"/>
  <c r="D47" s="1"/>
  <c r="E65"/>
  <c r="D65"/>
  <c r="D59" s="1"/>
  <c r="E71"/>
  <c r="E70" s="1"/>
  <c r="E69" s="1"/>
  <c r="D71"/>
  <c r="D70" s="1"/>
  <c r="D69" s="1"/>
  <c r="E76"/>
  <c r="D76"/>
  <c r="E74"/>
  <c r="D74"/>
  <c r="E80"/>
  <c r="D80"/>
  <c r="D82"/>
  <c r="E43" l="1"/>
  <c r="E42" s="1"/>
  <c r="D43"/>
  <c r="D42" s="1"/>
  <c r="E73"/>
  <c r="D73"/>
  <c r="E59"/>
  <c r="E58" s="1"/>
  <c r="D21"/>
  <c r="D19" s="1"/>
  <c r="D58"/>
  <c r="E89" l="1"/>
  <c r="D89"/>
</calcChain>
</file>

<file path=xl/sharedStrings.xml><?xml version="1.0" encoding="utf-8"?>
<sst xmlns="http://schemas.openxmlformats.org/spreadsheetml/2006/main" count="146" uniqueCount="123">
  <si>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</si>
  <si>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</si>
  <si>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</si>
  <si>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</si>
  <si>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</si>
  <si>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</si>
  <si>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</si>
  <si>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</si>
  <si>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</si>
  <si>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</si>
  <si>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</si>
  <si>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</si>
  <si>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</si>
  <si>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</si>
  <si>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</si>
  <si>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</si>
  <si>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</si>
  <si>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</si>
  <si>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</si>
  <si>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</si>
  <si>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</si>
  <si>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</si>
  <si>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</si>
  <si>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</si>
  <si>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</si>
  <si>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</si>
  <si>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</si>
  <si>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</si>
  <si>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</si>
  <si>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</si>
  <si>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</si>
  <si>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</si>
  <si>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</si>
  <si>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</si>
  <si>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</si>
  <si>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</si>
  <si>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</si>
  <si>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</si>
  <si>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</si>
  <si>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</si>
  <si>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</si>
  <si>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</si>
  <si>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</si>
  <si>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</si>
  <si>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</si>
  <si>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</si>
  <si>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</si>
  <si>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</si>
  <si>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</si>
  <si>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</si>
  <si>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</si>
  <si>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</si>
  <si>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</si>
  <si>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</si>
  <si>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</si>
  <si>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</si>
  <si>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</si>
  <si>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</si>
  <si>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</si>
  <si>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</si>
  <si>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</si>
  <si>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</si>
  <si>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</si>
  <si>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</si>
  <si>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</si>
  <si>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</si>
  <si>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</si>
  <si>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</si>
  <si>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</si>
  <si>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</si>
  <si>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</si>
  <si>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</si>
  <si>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</si>
  <si>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</si>
  <si>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</si>
  <si>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</si>
  <si>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</si>
  <si>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</si>
  <si>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</si>
  <si>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</si>
  <si>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</si>
  <si>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</si>
  <si>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</si>
  <si>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</si>
  <si>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</si>
  <si>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</si>
  <si>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</si>
  <si>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</si>
  <si>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</si>
  <si>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>2022 год                    (руб.)</t>
  </si>
  <si>
    <t>2023 год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</si>
  <si>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</si>
  <si>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</si>
  <si>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</si>
  <si>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</si>
  <si>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</si>
  <si>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</si>
  <si>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</si>
  <si>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</si>
  <si>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</si>
  <si>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</si>
  <si>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</si>
  <si>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</si>
  <si>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</si>
  <si>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</si>
  <si>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</si>
  <si>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</si>
  <si>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</si>
  <si>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</si>
  <si>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</si>
  <si>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</si>
  <si>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</si>
  <si>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</si>
  <si>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</si>
  <si>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</si>
  <si>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</si>
  <si>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</si>
  <si>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Приложение № 5</t>
  </si>
  <si>
    <t xml:space="preserve">               Расходы  бюджета Великосельского сельского поселения  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2022 - 2023 годы
</t>
  </si>
  <si>
    <t>Расходы на приведение в нормативное сотояние  автомобильных дорог местного значения, обеспечивающих подъезды к объектам социального назначения</t>
  </si>
  <si>
    <t>24.1.01.77350</t>
  </si>
  <si>
    <t>( в редакции  Решения  № 8 от   26.05.2021 )</t>
  </si>
  <si>
    <t>№ 32   от  23.12.2020 г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</si>
</sst>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3" fontId="2" fillId="0" borderId="12" xfId="1" applyFont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 wrapText="1"/>
    </xf>
    <xf numFmtId="43" fontId="1" fillId="0" borderId="3" xfId="1" applyFont="1" applyFill="1" applyBorder="1" applyAlignment="1">
      <alignment horizontal="right" vertical="center" wrapText="1"/>
    </xf>
    <xf numFmtId="43" fontId="1" fillId="0" borderId="8" xfId="1" applyFont="1" applyFill="1" applyBorder="1" applyAlignment="1">
      <alignment horizontal="right" vertical="center" wrapText="1"/>
    </xf>
    <xf numFmtId="43" fontId="5" fillId="0" borderId="8" xfId="1" applyFont="1" applyFill="1" applyBorder="1" applyAlignment="1">
      <alignment horizontal="right" vertical="center" wrapText="1"/>
    </xf>
    <xf numFmtId="43" fontId="1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/>
    </xf>
    <xf numFmtId="43" fontId="2" fillId="0" borderId="3" xfId="1" applyFont="1" applyBorder="1" applyAlignment="1">
      <alignment horizontal="right" vertical="center"/>
    </xf>
    <xf numFmtId="43" fontId="1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2" fontId="1" fillId="0" borderId="3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 wrapText="1"/>
    </xf>
    <xf numFmtId="2" fontId="1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3" fontId="5" fillId="0" borderId="3" xfId="1" applyFont="1" applyFill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2" fillId="0" borderId="11" xfId="1" applyFont="1" applyBorder="1" applyAlignment="1">
      <alignment vertical="center" wrapText="1"/>
    </xf>
    <xf numFmtId="43" fontId="1" fillId="0" borderId="11" xfId="1" applyFont="1" applyBorder="1" applyAlignment="1">
      <alignment vertical="center" wrapText="1"/>
    </xf>
    <xf numFmtId="43" fontId="2" fillId="0" borderId="6" xfId="1" applyFont="1" applyFill="1" applyBorder="1" applyAlignment="1">
      <alignment vertical="center" wrapText="1"/>
    </xf>
    <xf numFmtId="43" fontId="1" fillId="0" borderId="9" xfId="1" applyFont="1" applyFill="1" applyBorder="1" applyAlignment="1">
      <alignment vertical="center" wrapText="1"/>
    </xf>
    <xf numFmtId="43" fontId="1" fillId="0" borderId="10" xfId="1" applyFont="1" applyFill="1" applyBorder="1" applyAlignment="1">
      <alignment vertical="center" wrapText="1"/>
    </xf>
    <xf numFmtId="43" fontId="1" fillId="0" borderId="8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43" fontId="5" fillId="0" borderId="3" xfId="1" applyFont="1" applyFill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43" fontId="5" fillId="0" borderId="3" xfId="1" applyFont="1" applyBorder="1" applyAlignment="1">
      <alignment vertical="center" wrapText="1"/>
    </xf>
    <xf numFmtId="43" fontId="5" fillId="0" borderId="3" xfId="1" applyFont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43" fontId="2" fillId="0" borderId="4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="110" zoomScaleNormal="110" workbookViewId="0">
      <selection activeCell="E61" sqref="E61"/>
    </sheetView>
  </sheetViews>
  <sheetFormatPr defaultRowHeight="14.4"/>
  <cols>
    <col min="1" max="1" width="47" customWidth="1"/>
    <col min="2" max="2" width="21.6640625" customWidth="1"/>
    <col min="3" max="3" width="19.109375" customWidth="1"/>
    <col min="4" max="4" width="18.109375" customWidth="1"/>
    <col min="5" max="5" width="18.44140625" bestFit="1" customWidth="1"/>
    <col min="7" max="7" width="20.6640625" customWidth="1"/>
    <col min="8" max="8" width="9.44140625" customWidth="1"/>
  </cols>
  <sheetData>
    <row r="1" spans="1:6" ht="15.6">
      <c r="A1" s="125" t="s">
        <v>117</v>
      </c>
      <c r="B1" s="125"/>
      <c r="C1" s="125"/>
      <c r="D1" s="125"/>
      <c r="E1" s="125"/>
    </row>
    <row r="2" spans="1:6" ht="15.6">
      <c r="A2" s="125" t="s">
        <v>1</v>
      </c>
      <c r="B2" s="125"/>
      <c r="C2" s="125"/>
      <c r="D2" s="125"/>
      <c r="E2" s="125"/>
    </row>
    <row r="3" spans="1:6" ht="15.6">
      <c r="A3" s="125" t="s">
        <v>122</v>
      </c>
      <c r="B3" s="125"/>
      <c r="C3" s="125"/>
      <c r="D3" s="125"/>
      <c r="E3" s="125"/>
    </row>
    <row r="4" spans="1:6" ht="15.6">
      <c r="A4" s="125" t="s">
        <v>121</v>
      </c>
      <c r="B4" s="125"/>
      <c r="C4" s="125"/>
      <c r="D4" s="125"/>
      <c r="E4" s="125"/>
    </row>
    <row r="5" spans="1:6" ht="54.75" customHeight="1">
      <c r="A5" s="126" t="s">
        <v>118</v>
      </c>
      <c r="B5" s="126"/>
      <c r="C5" s="126"/>
      <c r="D5" s="126"/>
      <c r="E5" s="126"/>
    </row>
    <row r="6" spans="1:6" ht="16.2" thickBot="1">
      <c r="A6" s="2"/>
      <c r="B6" s="2"/>
      <c r="C6" s="1"/>
      <c r="E6" s="3" t="s">
        <v>0</v>
      </c>
    </row>
    <row r="7" spans="1:6" ht="15" customHeight="1">
      <c r="A7" s="136" t="s">
        <v>2</v>
      </c>
      <c r="B7" s="136" t="s">
        <v>3</v>
      </c>
      <c r="C7" s="136" t="s">
        <v>4</v>
      </c>
      <c r="D7" s="136" t="s">
        <v>89</v>
      </c>
      <c r="E7" s="13" t="s">
        <v>90</v>
      </c>
    </row>
    <row r="8" spans="1:6" ht="16.2" thickBot="1">
      <c r="A8" s="137"/>
      <c r="B8" s="137"/>
      <c r="C8" s="137"/>
      <c r="D8" s="137"/>
      <c r="E8" s="22" t="s">
        <v>64</v>
      </c>
    </row>
    <row r="9" spans="1:6" ht="47.4" thickBot="1">
      <c r="A9" s="23" t="s">
        <v>91</v>
      </c>
      <c r="B9" s="27" t="s">
        <v>95</v>
      </c>
      <c r="C9" s="4"/>
      <c r="D9" s="72">
        <f t="shared" ref="D9:E12" si="0">D10</f>
        <v>10000</v>
      </c>
      <c r="E9" s="97">
        <f t="shared" si="0"/>
        <v>10000</v>
      </c>
    </row>
    <row r="10" spans="1:6" ht="47.4" thickBot="1">
      <c r="A10" s="24" t="s">
        <v>92</v>
      </c>
      <c r="B10" s="28" t="s">
        <v>96</v>
      </c>
      <c r="C10" s="4"/>
      <c r="D10" s="72">
        <f t="shared" si="0"/>
        <v>10000</v>
      </c>
      <c r="E10" s="97">
        <f t="shared" si="0"/>
        <v>10000</v>
      </c>
    </row>
    <row r="11" spans="1:6" ht="47.4" thickBot="1">
      <c r="A11" s="14" t="s">
        <v>93</v>
      </c>
      <c r="B11" s="29" t="s">
        <v>97</v>
      </c>
      <c r="C11" s="4"/>
      <c r="D11" s="73">
        <f t="shared" si="0"/>
        <v>10000</v>
      </c>
      <c r="E11" s="98">
        <f t="shared" si="0"/>
        <v>10000</v>
      </c>
    </row>
    <row r="12" spans="1:6" ht="31.8" thickBot="1">
      <c r="A12" s="25" t="s">
        <v>94</v>
      </c>
      <c r="B12" s="29" t="s">
        <v>98</v>
      </c>
      <c r="C12" s="4"/>
      <c r="D12" s="73">
        <f t="shared" si="0"/>
        <v>10000</v>
      </c>
      <c r="E12" s="98">
        <f t="shared" si="0"/>
        <v>10000</v>
      </c>
    </row>
    <row r="13" spans="1:6" ht="31.8" thickBot="1">
      <c r="A13" s="26" t="s">
        <v>10</v>
      </c>
      <c r="B13" s="30"/>
      <c r="C13" s="4">
        <v>200</v>
      </c>
      <c r="D13" s="73">
        <v>10000</v>
      </c>
      <c r="E13" s="98">
        <v>10000</v>
      </c>
    </row>
    <row r="14" spans="1:6" ht="63" thickBot="1">
      <c r="A14" s="42" t="s">
        <v>78</v>
      </c>
      <c r="B14" s="32" t="s">
        <v>79</v>
      </c>
      <c r="C14" s="33"/>
      <c r="D14" s="74">
        <f t="shared" ref="D14:E17" si="1">D15</f>
        <v>306337</v>
      </c>
      <c r="E14" s="99">
        <f t="shared" si="1"/>
        <v>304958</v>
      </c>
      <c r="F14" s="31"/>
    </row>
    <row r="15" spans="1:6" ht="47.4" thickBot="1">
      <c r="A15" s="34" t="s">
        <v>80</v>
      </c>
      <c r="B15" s="35" t="s">
        <v>81</v>
      </c>
      <c r="C15" s="33"/>
      <c r="D15" s="75">
        <f t="shared" si="1"/>
        <v>306337</v>
      </c>
      <c r="E15" s="100">
        <f t="shared" si="1"/>
        <v>304958</v>
      </c>
    </row>
    <row r="16" spans="1:6" ht="47.4" thickBot="1">
      <c r="A16" s="34" t="s">
        <v>82</v>
      </c>
      <c r="B16" s="35" t="s">
        <v>83</v>
      </c>
      <c r="C16" s="33"/>
      <c r="D16" s="75">
        <f t="shared" si="1"/>
        <v>306337</v>
      </c>
      <c r="E16" s="101">
        <f t="shared" si="1"/>
        <v>304958</v>
      </c>
    </row>
    <row r="17" spans="1:5" ht="63" thickBot="1">
      <c r="A17" s="36" t="s">
        <v>84</v>
      </c>
      <c r="B17" s="37" t="s">
        <v>85</v>
      </c>
      <c r="C17" s="38"/>
      <c r="D17" s="76">
        <f t="shared" si="1"/>
        <v>306337</v>
      </c>
      <c r="E17" s="100">
        <f t="shared" si="1"/>
        <v>304958</v>
      </c>
    </row>
    <row r="18" spans="1:5" ht="31.8" thickBot="1">
      <c r="A18" s="41" t="s">
        <v>86</v>
      </c>
      <c r="B18" s="39"/>
      <c r="C18" s="40">
        <v>300</v>
      </c>
      <c r="D18" s="77">
        <v>306337</v>
      </c>
      <c r="E18" s="102">
        <v>304958</v>
      </c>
    </row>
    <row r="19" spans="1:5" ht="15" customHeight="1">
      <c r="A19" s="127" t="s">
        <v>60</v>
      </c>
      <c r="B19" s="129" t="s">
        <v>5</v>
      </c>
      <c r="C19" s="129"/>
      <c r="D19" s="131">
        <f>SUM(D21+D28)</f>
        <v>225000</v>
      </c>
      <c r="E19" s="133">
        <v>0</v>
      </c>
    </row>
    <row r="20" spans="1:5" ht="84.6" customHeight="1" thickBot="1">
      <c r="A20" s="128"/>
      <c r="B20" s="130"/>
      <c r="C20" s="130"/>
      <c r="D20" s="132"/>
      <c r="E20" s="134"/>
    </row>
    <row r="21" spans="1:5" ht="78.599999999999994" thickBot="1">
      <c r="A21" s="43" t="s">
        <v>65</v>
      </c>
      <c r="B21" s="44" t="s">
        <v>6</v>
      </c>
      <c r="C21" s="44"/>
      <c r="D21" s="78">
        <f>SUM(D22+D25)</f>
        <v>215000</v>
      </c>
      <c r="E21" s="87">
        <v>0</v>
      </c>
    </row>
    <row r="22" spans="1:5" ht="67.5" customHeight="1" thickBot="1">
      <c r="A22" s="43" t="s">
        <v>75</v>
      </c>
      <c r="B22" s="44" t="s">
        <v>7</v>
      </c>
      <c r="C22" s="44"/>
      <c r="D22" s="78">
        <f>SUM(D23)</f>
        <v>95000</v>
      </c>
      <c r="E22" s="87">
        <f>SUM(E23)</f>
        <v>0</v>
      </c>
    </row>
    <row r="23" spans="1:5" ht="63" thickBot="1">
      <c r="A23" s="43" t="s">
        <v>8</v>
      </c>
      <c r="B23" s="44" t="s">
        <v>9</v>
      </c>
      <c r="C23" s="44"/>
      <c r="D23" s="78">
        <f>D24</f>
        <v>95000</v>
      </c>
      <c r="E23" s="87">
        <f>SUM(E24)</f>
        <v>0</v>
      </c>
    </row>
    <row r="24" spans="1:5" ht="31.8" thickBot="1">
      <c r="A24" s="45" t="s">
        <v>10</v>
      </c>
      <c r="B24" s="46" t="s">
        <v>11</v>
      </c>
      <c r="C24" s="46">
        <v>200</v>
      </c>
      <c r="D24" s="79">
        <v>95000</v>
      </c>
      <c r="E24" s="88">
        <v>0</v>
      </c>
    </row>
    <row r="25" spans="1:5" ht="91.5" customHeight="1" thickBot="1">
      <c r="A25" s="43" t="s">
        <v>12</v>
      </c>
      <c r="B25" s="44" t="s">
        <v>13</v>
      </c>
      <c r="C25" s="47"/>
      <c r="D25" s="78">
        <f>SUM(D26)</f>
        <v>120000</v>
      </c>
      <c r="E25" s="87">
        <f>SUM(E26)</f>
        <v>0</v>
      </c>
    </row>
    <row r="26" spans="1:5" ht="63" thickBot="1">
      <c r="A26" s="43" t="s">
        <v>8</v>
      </c>
      <c r="B26" s="44" t="s">
        <v>14</v>
      </c>
      <c r="C26" s="46"/>
      <c r="D26" s="78">
        <f>SUM(D27)</f>
        <v>120000</v>
      </c>
      <c r="E26" s="87">
        <f>SUM(E27)</f>
        <v>0</v>
      </c>
    </row>
    <row r="27" spans="1:5" ht="31.8" thickBot="1">
      <c r="A27" s="45" t="s">
        <v>10</v>
      </c>
      <c r="B27" s="44"/>
      <c r="C27" s="46">
        <v>200</v>
      </c>
      <c r="D27" s="79">
        <v>120000</v>
      </c>
      <c r="E27" s="88">
        <v>0</v>
      </c>
    </row>
    <row r="28" spans="1:5" ht="31.8" thickBot="1">
      <c r="A28" s="43" t="s">
        <v>15</v>
      </c>
      <c r="B28" s="44" t="s">
        <v>16</v>
      </c>
      <c r="C28" s="46"/>
      <c r="D28" s="78">
        <f t="shared" ref="D28:E30" si="2">SUM(D29)</f>
        <v>10000</v>
      </c>
      <c r="E28" s="87">
        <f t="shared" si="2"/>
        <v>0</v>
      </c>
    </row>
    <row r="29" spans="1:5" ht="63" thickBot="1">
      <c r="A29" s="43" t="s">
        <v>17</v>
      </c>
      <c r="B29" s="44" t="s">
        <v>18</v>
      </c>
      <c r="C29" s="46"/>
      <c r="D29" s="78">
        <f t="shared" si="2"/>
        <v>10000</v>
      </c>
      <c r="E29" s="87">
        <f t="shared" si="2"/>
        <v>0</v>
      </c>
    </row>
    <row r="30" spans="1:5" ht="47.4" thickBot="1">
      <c r="A30" s="34" t="s">
        <v>19</v>
      </c>
      <c r="B30" s="44" t="s">
        <v>20</v>
      </c>
      <c r="C30" s="46"/>
      <c r="D30" s="78">
        <f t="shared" si="2"/>
        <v>10000</v>
      </c>
      <c r="E30" s="87">
        <f t="shared" si="2"/>
        <v>0</v>
      </c>
    </row>
    <row r="31" spans="1:5" ht="31.8" thickBot="1">
      <c r="A31" s="45" t="s">
        <v>10</v>
      </c>
      <c r="B31" s="47"/>
      <c r="C31" s="46">
        <v>200</v>
      </c>
      <c r="D31" s="79">
        <v>10000</v>
      </c>
      <c r="E31" s="88">
        <v>0</v>
      </c>
    </row>
    <row r="32" spans="1:5" ht="63" thickBot="1">
      <c r="A32" s="42" t="s">
        <v>87</v>
      </c>
      <c r="B32" s="48" t="s">
        <v>21</v>
      </c>
      <c r="C32" s="48"/>
      <c r="D32" s="108">
        <f t="shared" ref="D32:E35" si="3">SUM(D33)</f>
        <v>0</v>
      </c>
      <c r="E32" s="108">
        <f t="shared" si="3"/>
        <v>0</v>
      </c>
    </row>
    <row r="33" spans="1:5" ht="47.4" thickBot="1">
      <c r="A33" s="43" t="s">
        <v>66</v>
      </c>
      <c r="B33" s="44" t="s">
        <v>22</v>
      </c>
      <c r="C33" s="44"/>
      <c r="D33" s="87">
        <f t="shared" si="3"/>
        <v>0</v>
      </c>
      <c r="E33" s="87">
        <f t="shared" si="3"/>
        <v>0</v>
      </c>
    </row>
    <row r="34" spans="1:5" ht="47.4" thickBot="1">
      <c r="A34" s="43" t="s">
        <v>23</v>
      </c>
      <c r="B34" s="44" t="s">
        <v>24</v>
      </c>
      <c r="C34" s="44"/>
      <c r="D34" s="87">
        <f>SUM(D35)</f>
        <v>0</v>
      </c>
      <c r="E34" s="87">
        <f>SUM(E35)</f>
        <v>0</v>
      </c>
    </row>
    <row r="35" spans="1:5" ht="31.8" thickBot="1">
      <c r="A35" s="49" t="s">
        <v>77</v>
      </c>
      <c r="B35" s="44" t="s">
        <v>76</v>
      </c>
      <c r="C35" s="44"/>
      <c r="D35" s="87">
        <v>0</v>
      </c>
      <c r="E35" s="87">
        <f t="shared" si="3"/>
        <v>0</v>
      </c>
    </row>
    <row r="36" spans="1:5" ht="94.2" thickBot="1">
      <c r="A36" s="45" t="s">
        <v>25</v>
      </c>
      <c r="B36" s="46"/>
      <c r="C36" s="46">
        <v>100</v>
      </c>
      <c r="D36" s="92">
        <v>0</v>
      </c>
      <c r="E36" s="88">
        <v>0</v>
      </c>
    </row>
    <row r="37" spans="1:5" ht="47.4" thickBot="1">
      <c r="A37" s="68" t="s">
        <v>109</v>
      </c>
      <c r="B37" s="61" t="s">
        <v>113</v>
      </c>
      <c r="C37" s="46"/>
      <c r="D37" s="81">
        <f t="shared" ref="D37:E40" si="4">D38</f>
        <v>20000</v>
      </c>
      <c r="E37" s="103">
        <f t="shared" si="4"/>
        <v>20000</v>
      </c>
    </row>
    <row r="38" spans="1:5" ht="47.4" thickBot="1">
      <c r="A38" s="69" t="s">
        <v>110</v>
      </c>
      <c r="B38" s="62" t="s">
        <v>114</v>
      </c>
      <c r="C38" s="46"/>
      <c r="D38" s="81">
        <f t="shared" si="4"/>
        <v>20000</v>
      </c>
      <c r="E38" s="103">
        <f t="shared" si="4"/>
        <v>20000</v>
      </c>
    </row>
    <row r="39" spans="1:5" ht="31.8" thickBot="1">
      <c r="A39" s="25" t="s">
        <v>111</v>
      </c>
      <c r="B39" s="63" t="s">
        <v>115</v>
      </c>
      <c r="C39" s="46"/>
      <c r="D39" s="79">
        <f t="shared" si="4"/>
        <v>20000</v>
      </c>
      <c r="E39" s="104">
        <f t="shared" si="4"/>
        <v>20000</v>
      </c>
    </row>
    <row r="40" spans="1:5" ht="31.8" thickBot="1">
      <c r="A40" s="25" t="s">
        <v>112</v>
      </c>
      <c r="B40" s="63" t="s">
        <v>116</v>
      </c>
      <c r="C40" s="46"/>
      <c r="D40" s="79">
        <f t="shared" si="4"/>
        <v>20000</v>
      </c>
      <c r="E40" s="104">
        <f t="shared" si="4"/>
        <v>20000</v>
      </c>
    </row>
    <row r="41" spans="1:5" ht="31.8" thickBot="1">
      <c r="A41" s="70" t="s">
        <v>10</v>
      </c>
      <c r="B41" s="7"/>
      <c r="C41" s="46">
        <v>200</v>
      </c>
      <c r="D41" s="79">
        <v>20000</v>
      </c>
      <c r="E41" s="104">
        <v>20000</v>
      </c>
    </row>
    <row r="42" spans="1:5" ht="63" thickBot="1">
      <c r="A42" s="86" t="s">
        <v>67</v>
      </c>
      <c r="B42" s="9" t="s">
        <v>26</v>
      </c>
      <c r="C42" s="7"/>
      <c r="D42" s="82">
        <f>SUM(D43)</f>
        <v>859691.5</v>
      </c>
      <c r="E42" s="109">
        <f>SUM(E43)</f>
        <v>14869</v>
      </c>
    </row>
    <row r="43" spans="1:5" ht="47.4" thickBot="1">
      <c r="A43" s="10" t="s">
        <v>73</v>
      </c>
      <c r="B43" s="5" t="s">
        <v>27</v>
      </c>
      <c r="C43" s="8"/>
      <c r="D43" s="83">
        <f>SUM(D44+D47)</f>
        <v>859691.5</v>
      </c>
      <c r="E43" s="110">
        <f>SUM(E44+E47)</f>
        <v>14869</v>
      </c>
    </row>
    <row r="44" spans="1:5" ht="16.2" thickBot="1">
      <c r="A44" s="10" t="s">
        <v>28</v>
      </c>
      <c r="B44" s="6" t="s">
        <v>29</v>
      </c>
      <c r="C44" s="7"/>
      <c r="D44" s="83">
        <f>SUM(D45)</f>
        <v>428091</v>
      </c>
      <c r="E44" s="89">
        <f>SUM(E45)</f>
        <v>0</v>
      </c>
    </row>
    <row r="45" spans="1:5" ht="47.4" thickBot="1">
      <c r="A45" s="10" t="s">
        <v>61</v>
      </c>
      <c r="B45" s="5" t="s">
        <v>30</v>
      </c>
      <c r="C45" s="5"/>
      <c r="D45" s="83">
        <f>SUM(D46)</f>
        <v>428091</v>
      </c>
      <c r="E45" s="89">
        <f>SUM(E46)</f>
        <v>0</v>
      </c>
    </row>
    <row r="46" spans="1:5" ht="31.8" thickBot="1">
      <c r="A46" s="12" t="s">
        <v>10</v>
      </c>
      <c r="B46" s="6" t="s">
        <v>11</v>
      </c>
      <c r="C46" s="7">
        <v>200</v>
      </c>
      <c r="D46" s="84">
        <v>428091</v>
      </c>
      <c r="E46" s="90">
        <v>0</v>
      </c>
    </row>
    <row r="47" spans="1:5" ht="31.8" thickBot="1">
      <c r="A47" s="10" t="s">
        <v>31</v>
      </c>
      <c r="B47" s="5" t="s">
        <v>32</v>
      </c>
      <c r="C47" s="8"/>
      <c r="D47" s="78">
        <f>SUM(D48)</f>
        <v>431600.5</v>
      </c>
      <c r="E47" s="87">
        <f>SUM(E48)</f>
        <v>14869</v>
      </c>
    </row>
    <row r="48" spans="1:5" ht="47.4" thickBot="1">
      <c r="A48" s="10" t="s">
        <v>71</v>
      </c>
      <c r="B48" s="6" t="s">
        <v>33</v>
      </c>
      <c r="C48" s="7"/>
      <c r="D48" s="83">
        <f>SUM(D49)</f>
        <v>431600.5</v>
      </c>
      <c r="E48" s="89">
        <f>SUM(E49)</f>
        <v>14869</v>
      </c>
    </row>
    <row r="49" spans="1:5" ht="31.8" thickBot="1">
      <c r="A49" s="12" t="s">
        <v>10</v>
      </c>
      <c r="B49" s="6"/>
      <c r="C49" s="7">
        <v>200</v>
      </c>
      <c r="D49" s="84">
        <v>431600.5</v>
      </c>
      <c r="E49" s="90">
        <v>14869</v>
      </c>
    </row>
    <row r="50" spans="1:5" ht="16.2" thickBot="1">
      <c r="A50" s="12" t="s">
        <v>34</v>
      </c>
      <c r="B50" s="7"/>
      <c r="C50" s="7">
        <v>800</v>
      </c>
      <c r="D50" s="91">
        <v>0</v>
      </c>
      <c r="E50" s="90">
        <v>0</v>
      </c>
    </row>
    <row r="51" spans="1:5" ht="48.6" customHeight="1" thickBot="1">
      <c r="A51" s="54" t="s">
        <v>99</v>
      </c>
      <c r="B51" s="61" t="s">
        <v>104</v>
      </c>
      <c r="C51" s="7"/>
      <c r="D51" s="82">
        <f>D52</f>
        <v>19703</v>
      </c>
      <c r="E51" s="105">
        <f>E52</f>
        <v>19703</v>
      </c>
    </row>
    <row r="52" spans="1:5" ht="47.4" thickBot="1">
      <c r="A52" s="55" t="s">
        <v>100</v>
      </c>
      <c r="B52" s="62" t="s">
        <v>105</v>
      </c>
      <c r="C52" s="7"/>
      <c r="D52" s="82">
        <f>D53</f>
        <v>19703</v>
      </c>
      <c r="E52" s="105">
        <f>E53</f>
        <v>19703</v>
      </c>
    </row>
    <row r="53" spans="1:5" ht="31.8" thickBot="1">
      <c r="A53" s="56" t="s">
        <v>101</v>
      </c>
      <c r="B53" s="63" t="s">
        <v>106</v>
      </c>
      <c r="C53" s="7"/>
      <c r="D53" s="84">
        <f>D57</f>
        <v>19703</v>
      </c>
      <c r="E53" s="106">
        <f>E57</f>
        <v>19703</v>
      </c>
    </row>
    <row r="54" spans="1:5" ht="109.8" thickBot="1">
      <c r="A54" s="57" t="s">
        <v>102</v>
      </c>
      <c r="B54" s="64" t="s">
        <v>107</v>
      </c>
      <c r="C54" s="7"/>
      <c r="D54" s="91">
        <v>0</v>
      </c>
      <c r="E54" s="90">
        <v>0</v>
      </c>
    </row>
    <row r="55" spans="1:5" ht="31.8" thickBot="1">
      <c r="A55" s="58" t="s">
        <v>10</v>
      </c>
      <c r="B55" s="65"/>
      <c r="C55" s="93">
        <v>200</v>
      </c>
      <c r="D55" s="91">
        <v>0</v>
      </c>
      <c r="E55" s="90">
        <v>0</v>
      </c>
    </row>
    <row r="56" spans="1:5" ht="109.8" thickBot="1">
      <c r="A56" s="59" t="s">
        <v>103</v>
      </c>
      <c r="B56" s="66" t="s">
        <v>108</v>
      </c>
      <c r="C56" s="94"/>
      <c r="D56" s="107">
        <f>D57</f>
        <v>19703</v>
      </c>
      <c r="E56" s="96">
        <f>E57</f>
        <v>19703</v>
      </c>
    </row>
    <row r="57" spans="1:5" ht="31.8" thickBot="1">
      <c r="A57" s="60" t="s">
        <v>10</v>
      </c>
      <c r="B57" s="67"/>
      <c r="C57" s="7">
        <v>200</v>
      </c>
      <c r="D57" s="84">
        <v>19703</v>
      </c>
      <c r="E57" s="96">
        <v>19703</v>
      </c>
    </row>
    <row r="58" spans="1:5" ht="47.4" thickBot="1">
      <c r="A58" s="53" t="s">
        <v>68</v>
      </c>
      <c r="B58" s="48" t="s">
        <v>35</v>
      </c>
      <c r="C58" s="50"/>
      <c r="D58" s="81">
        <f>SUM(D59+D69)</f>
        <v>6862629</v>
      </c>
      <c r="E58" s="81">
        <f>SUM(E59+E69)</f>
        <v>6980569</v>
      </c>
    </row>
    <row r="59" spans="1:5" ht="94.2" thickBot="1">
      <c r="A59" s="43" t="s">
        <v>72</v>
      </c>
      <c r="B59" s="44" t="s">
        <v>36</v>
      </c>
      <c r="C59" s="47"/>
      <c r="D59" s="78">
        <f>SUM(D60)</f>
        <v>6812629</v>
      </c>
      <c r="E59" s="78">
        <f>SUM(E60)</f>
        <v>6930569</v>
      </c>
    </row>
    <row r="60" spans="1:5" ht="109.8" thickBot="1">
      <c r="A60" s="34" t="s">
        <v>37</v>
      </c>
      <c r="B60" s="44" t="s">
        <v>38</v>
      </c>
      <c r="C60" s="47"/>
      <c r="D60" s="78">
        <f>SUM(D61+D63+D65+D67)</f>
        <v>6812629</v>
      </c>
      <c r="E60" s="78">
        <f>SUM(E61+E63+E65+E67)</f>
        <v>6930569</v>
      </c>
    </row>
    <row r="61" spans="1:5" ht="94.2" thickBot="1">
      <c r="A61" s="43" t="s">
        <v>62</v>
      </c>
      <c r="B61" s="44" t="s">
        <v>39</v>
      </c>
      <c r="C61" s="47"/>
      <c r="D61" s="78">
        <f>D62</f>
        <v>2333680</v>
      </c>
      <c r="E61" s="78">
        <f>E62</f>
        <v>2451620</v>
      </c>
    </row>
    <row r="62" spans="1:5" ht="31.8" thickBot="1">
      <c r="A62" s="45" t="s">
        <v>10</v>
      </c>
      <c r="B62" s="47"/>
      <c r="C62" s="46">
        <v>200</v>
      </c>
      <c r="D62" s="78">
        <v>2333680</v>
      </c>
      <c r="E62" s="78">
        <v>2451620</v>
      </c>
    </row>
    <row r="63" spans="1:5" ht="31.8" thickBot="1">
      <c r="A63" s="45" t="s">
        <v>40</v>
      </c>
      <c r="B63" s="44" t="s">
        <v>41</v>
      </c>
      <c r="C63" s="46"/>
      <c r="D63" s="87">
        <v>0</v>
      </c>
      <c r="E63" s="87">
        <f>SUM(E64)</f>
        <v>0</v>
      </c>
    </row>
    <row r="64" spans="1:5" ht="31.8" thickBot="1">
      <c r="A64" s="45" t="s">
        <v>40</v>
      </c>
      <c r="B64" s="44"/>
      <c r="C64" s="46">
        <v>200</v>
      </c>
      <c r="D64" s="92">
        <v>0</v>
      </c>
      <c r="E64" s="88">
        <v>0</v>
      </c>
    </row>
    <row r="65" spans="1:5" ht="31.8" thickBot="1">
      <c r="A65" s="43" t="s">
        <v>69</v>
      </c>
      <c r="B65" s="113" t="s">
        <v>42</v>
      </c>
      <c r="C65" s="47"/>
      <c r="D65" s="78">
        <f>SUM(D66)</f>
        <v>2830299</v>
      </c>
      <c r="E65" s="78">
        <f>SUM(E66)</f>
        <v>2830299</v>
      </c>
    </row>
    <row r="66" spans="1:5" ht="31.8" thickBot="1">
      <c r="A66" s="115" t="s">
        <v>10</v>
      </c>
      <c r="B66" s="114"/>
      <c r="C66" s="46">
        <v>200</v>
      </c>
      <c r="D66" s="79">
        <v>2830299</v>
      </c>
      <c r="E66" s="80">
        <v>2830299</v>
      </c>
    </row>
    <row r="67" spans="1:5" ht="63" thickBot="1">
      <c r="A67" s="116" t="s">
        <v>119</v>
      </c>
      <c r="B67" s="114" t="s">
        <v>120</v>
      </c>
      <c r="C67" s="46"/>
      <c r="D67" s="79">
        <f>D68</f>
        <v>1648650</v>
      </c>
      <c r="E67" s="80">
        <f>E68</f>
        <v>1648650</v>
      </c>
    </row>
    <row r="68" spans="1:5" ht="31.8" thickBot="1">
      <c r="A68" s="112" t="s">
        <v>10</v>
      </c>
      <c r="B68" s="44"/>
      <c r="C68" s="46">
        <v>200</v>
      </c>
      <c r="D68" s="79">
        <v>1648650</v>
      </c>
      <c r="E68" s="80">
        <v>1648650</v>
      </c>
    </row>
    <row r="69" spans="1:5" ht="63" thickBot="1">
      <c r="A69" s="43" t="s">
        <v>63</v>
      </c>
      <c r="B69" s="51" t="s">
        <v>43</v>
      </c>
      <c r="C69" s="52"/>
      <c r="D69" s="78">
        <f t="shared" ref="D69:E71" si="5">SUM(D70)</f>
        <v>50000</v>
      </c>
      <c r="E69" s="78">
        <f t="shared" si="5"/>
        <v>50000</v>
      </c>
    </row>
    <row r="70" spans="1:5" ht="31.8" thickBot="1">
      <c r="A70" s="43" t="s">
        <v>44</v>
      </c>
      <c r="B70" s="44" t="s">
        <v>45</v>
      </c>
      <c r="C70" s="47"/>
      <c r="D70" s="78">
        <f t="shared" si="5"/>
        <v>50000</v>
      </c>
      <c r="E70" s="78">
        <f t="shared" si="5"/>
        <v>50000</v>
      </c>
    </row>
    <row r="71" spans="1:5" ht="63" thickBot="1">
      <c r="A71" s="34" t="s">
        <v>74</v>
      </c>
      <c r="B71" s="44" t="s">
        <v>46</v>
      </c>
      <c r="C71" s="47"/>
      <c r="D71" s="78">
        <f t="shared" si="5"/>
        <v>50000</v>
      </c>
      <c r="E71" s="78">
        <f t="shared" si="5"/>
        <v>50000</v>
      </c>
    </row>
    <row r="72" spans="1:5" ht="31.8" thickBot="1">
      <c r="A72" s="45" t="s">
        <v>10</v>
      </c>
      <c r="B72" s="44"/>
      <c r="C72" s="46">
        <v>200</v>
      </c>
      <c r="D72" s="79">
        <v>50000</v>
      </c>
      <c r="E72" s="95">
        <v>50000</v>
      </c>
    </row>
    <row r="73" spans="1:5" ht="16.8" thickBot="1">
      <c r="A73" s="15" t="s">
        <v>47</v>
      </c>
      <c r="B73" s="16" t="s">
        <v>48</v>
      </c>
      <c r="C73" s="16"/>
      <c r="D73" s="82">
        <f>SUM(D74+D76+D80+D82+D85)</f>
        <v>5265940</v>
      </c>
      <c r="E73" s="82">
        <f>E74+E76+E80+E82+E85</f>
        <v>4944338</v>
      </c>
    </row>
    <row r="74" spans="1:5" ht="16.2" thickBot="1">
      <c r="A74" s="11" t="s">
        <v>88</v>
      </c>
      <c r="B74" s="5" t="s">
        <v>49</v>
      </c>
      <c r="C74" s="6"/>
      <c r="D74" s="83">
        <f>SUM(D75)</f>
        <v>895000</v>
      </c>
      <c r="E74" s="83">
        <f>SUM(E75)</f>
        <v>895000</v>
      </c>
    </row>
    <row r="75" spans="1:5" ht="94.2" thickBot="1">
      <c r="A75" s="12" t="s">
        <v>25</v>
      </c>
      <c r="B75" s="6"/>
      <c r="C75" s="6">
        <v>100</v>
      </c>
      <c r="D75" s="84">
        <v>895000</v>
      </c>
      <c r="E75" s="96">
        <v>895000</v>
      </c>
    </row>
    <row r="76" spans="1:5" ht="16.2" thickBot="1">
      <c r="A76" s="11" t="s">
        <v>50</v>
      </c>
      <c r="B76" s="5" t="s">
        <v>51</v>
      </c>
      <c r="C76" s="6"/>
      <c r="D76" s="83">
        <f>SUM(D77:D79)</f>
        <v>4125000</v>
      </c>
      <c r="E76" s="83">
        <f>SUM(E77:E79)</f>
        <v>3799501</v>
      </c>
    </row>
    <row r="77" spans="1:5" ht="94.2" thickBot="1">
      <c r="A77" s="12" t="s">
        <v>25</v>
      </c>
      <c r="B77" s="6"/>
      <c r="C77" s="6">
        <v>100</v>
      </c>
      <c r="D77" s="84">
        <v>3449816</v>
      </c>
      <c r="E77" s="85">
        <v>3449816</v>
      </c>
    </row>
    <row r="78" spans="1:5" ht="31.8" thickBot="1">
      <c r="A78" s="12" t="s">
        <v>10</v>
      </c>
      <c r="B78" s="6"/>
      <c r="C78" s="6">
        <v>200</v>
      </c>
      <c r="D78" s="84">
        <v>670184</v>
      </c>
      <c r="E78" s="96">
        <v>344685</v>
      </c>
    </row>
    <row r="79" spans="1:5" ht="16.2" thickBot="1">
      <c r="A79" s="12" t="s">
        <v>34</v>
      </c>
      <c r="B79" s="6"/>
      <c r="C79" s="6">
        <v>800</v>
      </c>
      <c r="D79" s="84">
        <v>5000</v>
      </c>
      <c r="E79" s="96">
        <v>5000</v>
      </c>
    </row>
    <row r="80" spans="1:5" ht="16.2" thickBot="1">
      <c r="A80" s="34" t="s">
        <v>52</v>
      </c>
      <c r="B80" s="44" t="s">
        <v>53</v>
      </c>
      <c r="C80" s="71"/>
      <c r="D80" s="78">
        <f>SUM(D81)</f>
        <v>5000</v>
      </c>
      <c r="E80" s="87">
        <f>SUM(E81)</f>
        <v>0</v>
      </c>
    </row>
    <row r="81" spans="1:11" ht="16.2" thickBot="1">
      <c r="A81" s="12" t="s">
        <v>34</v>
      </c>
      <c r="B81" s="6"/>
      <c r="C81" s="6">
        <v>800</v>
      </c>
      <c r="D81" s="84">
        <v>5000</v>
      </c>
      <c r="E81" s="90">
        <v>0</v>
      </c>
    </row>
    <row r="82" spans="1:11" ht="31.8" thickBot="1">
      <c r="A82" s="10" t="s">
        <v>54</v>
      </c>
      <c r="B82" s="5" t="s">
        <v>55</v>
      </c>
      <c r="C82" s="5"/>
      <c r="D82" s="89">
        <f>SUM(D83:D84)</f>
        <v>0</v>
      </c>
      <c r="E82" s="89">
        <f>E83+E84</f>
        <v>0</v>
      </c>
    </row>
    <row r="83" spans="1:11" ht="94.2" thickBot="1">
      <c r="A83" s="12" t="s">
        <v>56</v>
      </c>
      <c r="B83" s="6"/>
      <c r="C83" s="6">
        <v>100</v>
      </c>
      <c r="D83" s="91">
        <v>0</v>
      </c>
      <c r="E83" s="90">
        <v>0</v>
      </c>
    </row>
    <row r="84" spans="1:11" ht="31.8" thickBot="1">
      <c r="A84" s="12" t="s">
        <v>10</v>
      </c>
      <c r="B84" s="6"/>
      <c r="C84" s="6">
        <v>200</v>
      </c>
      <c r="D84" s="91">
        <v>0</v>
      </c>
      <c r="E84" s="90">
        <v>0</v>
      </c>
    </row>
    <row r="85" spans="1:11" ht="47.4" thickBot="1">
      <c r="A85" s="43" t="s">
        <v>57</v>
      </c>
      <c r="B85" s="44" t="s">
        <v>58</v>
      </c>
      <c r="C85" s="71"/>
      <c r="D85" s="78">
        <f>SUM(D86+D87)</f>
        <v>240940</v>
      </c>
      <c r="E85" s="78">
        <f>SUM(E86+E87)</f>
        <v>249837</v>
      </c>
    </row>
    <row r="86" spans="1:11" ht="94.2" thickBot="1">
      <c r="A86" s="45" t="s">
        <v>25</v>
      </c>
      <c r="B86" s="71"/>
      <c r="C86" s="71">
        <v>100</v>
      </c>
      <c r="D86" s="79">
        <v>240940</v>
      </c>
      <c r="E86" s="95">
        <v>249837</v>
      </c>
    </row>
    <row r="87" spans="1:11" ht="31.8" thickBot="1">
      <c r="A87" s="45" t="s">
        <v>10</v>
      </c>
      <c r="B87" s="71"/>
      <c r="C87" s="71">
        <v>200</v>
      </c>
      <c r="D87" s="92">
        <v>0</v>
      </c>
      <c r="E87" s="88">
        <v>0</v>
      </c>
    </row>
    <row r="88" spans="1:11" ht="16.2" thickBot="1">
      <c r="A88" s="10" t="s">
        <v>70</v>
      </c>
      <c r="B88" s="6"/>
      <c r="C88" s="5"/>
      <c r="D88" s="78">
        <v>221459.5</v>
      </c>
      <c r="E88" s="111">
        <v>387081</v>
      </c>
      <c r="G88" s="135"/>
      <c r="H88" s="135"/>
      <c r="I88" s="135"/>
      <c r="J88" s="135"/>
      <c r="K88" s="135"/>
    </row>
    <row r="89" spans="1:11" ht="24" customHeight="1">
      <c r="A89" s="123" t="s">
        <v>59</v>
      </c>
      <c r="B89" s="121"/>
      <c r="C89" s="119"/>
      <c r="D89" s="117">
        <f>D9+D14+D19+D32+D37+D42+D51+D58+D73+D88</f>
        <v>13790760</v>
      </c>
      <c r="E89" s="117">
        <f>E9+E14+E19+E32+E37+E42+E51+E58+E88+E73</f>
        <v>12681518</v>
      </c>
      <c r="G89" s="18"/>
      <c r="H89" s="18"/>
      <c r="I89" s="19"/>
      <c r="J89" s="18"/>
      <c r="K89" s="20"/>
    </row>
    <row r="90" spans="1:11" ht="15.75" customHeight="1" thickBot="1">
      <c r="A90" s="124"/>
      <c r="B90" s="122"/>
      <c r="C90" s="120"/>
      <c r="D90" s="118"/>
      <c r="E90" s="118"/>
      <c r="G90" s="21"/>
      <c r="H90" s="18"/>
      <c r="I90" s="18"/>
      <c r="J90" s="18"/>
      <c r="K90" s="18"/>
    </row>
    <row r="91" spans="1:11">
      <c r="G91" s="18"/>
      <c r="H91" s="18"/>
      <c r="I91" s="18"/>
      <c r="J91" s="18"/>
      <c r="K91" s="18"/>
    </row>
    <row r="92" spans="1:11">
      <c r="G92" s="18"/>
      <c r="H92" s="18"/>
      <c r="I92" s="18"/>
      <c r="J92" s="18"/>
      <c r="K92" s="18"/>
    </row>
    <row r="93" spans="1:11">
      <c r="C93" s="17"/>
    </row>
  </sheetData>
  <mergeCells count="20">
    <mergeCell ref="G88:K88"/>
    <mergeCell ref="A7:A8"/>
    <mergeCell ref="B7:B8"/>
    <mergeCell ref="C7:C8"/>
    <mergeCell ref="D7:D8"/>
    <mergeCell ref="A1:E1"/>
    <mergeCell ref="A2:E2"/>
    <mergeCell ref="A3:E3"/>
    <mergeCell ref="A5:E5"/>
    <mergeCell ref="A19:A20"/>
    <mergeCell ref="B19:B20"/>
    <mergeCell ref="C19:C20"/>
    <mergeCell ref="D19:D20"/>
    <mergeCell ref="E19:E20"/>
    <mergeCell ref="A4:E4"/>
    <mergeCell ref="E89:E90"/>
    <mergeCell ref="D89:D90"/>
    <mergeCell ref="C89:C90"/>
    <mergeCell ref="B89:B90"/>
    <mergeCell ref="A89:A90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2021-07-04T04:20:23Z</dcterms:modified>
</cp:coreProperties>
</file>