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D91" i="1"/>
  <c r="D89"/>
  <c r="D148"/>
  <c r="D26"/>
  <c r="D25" s="1"/>
  <c r="D28"/>
  <c r="D29"/>
  <c r="D86"/>
  <c r="D177"/>
  <c r="D104"/>
  <c r="D106"/>
  <c r="D71"/>
  <c r="D70" s="1"/>
  <c r="D69" s="1"/>
  <c r="D72"/>
  <c r="D8"/>
  <c r="D9"/>
  <c r="D10"/>
  <c r="D11"/>
  <c r="D173"/>
  <c r="D24" l="1"/>
  <c r="D23" s="1"/>
  <c r="D103"/>
  <c r="D102" s="1"/>
  <c r="D101" s="1"/>
  <c r="D179" s="1"/>
  <c r="D141" l="1"/>
  <c r="D111"/>
  <c r="D87"/>
  <c r="D153"/>
  <c r="D56"/>
  <c r="D38"/>
  <c r="D35"/>
  <c r="D120"/>
  <c r="D125"/>
  <c r="D127"/>
  <c r="D126"/>
  <c r="D158"/>
  <c r="D21"/>
  <c r="D99" l="1"/>
  <c r="D98" s="1"/>
  <c r="D97" s="1"/>
  <c r="D175"/>
  <c r="D171"/>
  <c r="D169"/>
  <c r="D144"/>
  <c r="D146"/>
  <c r="D116"/>
  <c r="D118"/>
  <c r="D123"/>
  <c r="D95" l="1"/>
  <c r="D94" s="1"/>
  <c r="D93" s="1"/>
  <c r="D59"/>
  <c r="D58" s="1"/>
  <c r="D63"/>
  <c r="D62" s="1"/>
  <c r="D61" s="1"/>
  <c r="D47"/>
  <c r="D166"/>
  <c r="D149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1"/>
  <c r="D162"/>
  <c r="D139" l="1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20"/>
  <c r="D19" s="1"/>
  <c r="D18" s="1"/>
</calcChain>
</file>

<file path=xl/sharedStrings.xml><?xml version="1.0" encoding="utf-8"?>
<sst xmlns="http://schemas.openxmlformats.org/spreadsheetml/2006/main" count="291" uniqueCount="225">
  <si>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</si>
  <si>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</si>
  <si>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</si>
  <si>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</si>
  <si>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</si>
  <si>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</si>
  <si>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</si>
  <si>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</si>
  <si>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</si>
  <si>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</si>
  <si>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</si>
  <si>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</si>
  <si>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</si>
  <si>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</si>
  <si>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</si>
  <si>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</si>
  <si>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</si>
  <si>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</si>
  <si>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</si>
  <si>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</si>
  <si>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</si>
  <si>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</si>
  <si>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</si>
  <si>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</si>
  <si>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</si>
  <si>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</si>
  <si>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</si>
  <si>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</si>
  <si>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</si>
  <si>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</si>
  <si>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</si>
  <si>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</si>
  <si>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</si>
  <si>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</si>
  <si>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</si>
  <si>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</si>
  <si>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</si>
  <si>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</si>
  <si>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</si>
  <si>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</si>
  <si>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</si>
  <si>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</si>
  <si>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</si>
  <si>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</si>
  <si>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</si>
  <si>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</si>
  <si>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</si>
  <si>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</si>
  <si>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</si>
  <si>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</si>
  <si>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</si>
  <si>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</si>
  <si>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</si>
  <si>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</si>
  <si>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</si>
  <si>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</si>
  <si>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</si>
  <si>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</si>
  <si>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</si>
  <si>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</si>
  <si>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</si>
  <si>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</si>
  <si>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</si>
  <si>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</si>
  <si>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</si>
  <si>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</si>
  <si>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</si>
  <si>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</si>
  <si>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</si>
  <si>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</si>
  <si>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</si>
  <si>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</si>
  <si>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</si>
  <si>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</si>
  <si>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</si>
  <si>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</si>
  <si>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</si>
  <si>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</si>
  <si>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</si>
  <si>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</si>
  <si>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</si>
  <si>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</si>
  <si>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</si>
  <si>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</si>
  <si>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</si>
  <si>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</si>
  <si>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</si>
  <si>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</si>
  <si>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</si>
  <si>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</si>
  <si>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</si>
  <si>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</si>
  <si>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</si>
  <si>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</si>
  <si>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</si>
  <si>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</si>
  <si>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</si>
  <si>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</si>
  <si>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</si>
  <si>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</si>
  <si>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</si>
  <si>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</si>
  <si>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</si>
  <si>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</si>
  <si>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</si>
  <si>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</si>
  <si>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</si>
  <si>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</si>
  <si>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</si>
  <si>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</si>
  <si>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</si>
  <si>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</si>
  <si>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</si>
  <si>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</si>
  <si>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</si>
  <si>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</si>
  <si>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</si>
  <si>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</si>
  <si>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</si>
  <si>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</si>
  <si>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</si>
  <si>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</si>
  <si>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</si>
  <si>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</si>
  <si>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</si>
  <si>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</si>
  <si>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</si>
  <si>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</si>
  <si>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</si>
  <si>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</si>
  <si>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</si>
  <si>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</si>
  <si>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</si>
  <si>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</si>
  <si>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</si>
  <si>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</si>
  <si>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</si>
  <si>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</si>
  <si>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</si>
  <si>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</si>
  <si>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</si>
  <si>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</si>
  <si>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</si>
  <si>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</si>
  <si>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</si>
  <si>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</si>
  <si>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</si>
  <si>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</si>
  <si>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</si>
  <si>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</si>
  <si>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</si>
  <si>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</si>
  <si>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</si>
  <si>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</si>
  <si>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</si>
  <si>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</si>
  <si>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</si>
  <si>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</si>
  <si>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</si>
  <si>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</si>
  <si>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</si>
  <si>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</si>
  <si>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</si>
  <si>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</si>
  <si>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</si>
  <si>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</si>
  <si>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</si>
  <si>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</si>
  <si>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</si>
  <si>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</si>
  <si>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</si>
  <si>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</si>
  <si>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</si>
  <si>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</si>
  <si>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</si>
  <si>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</si>
  <si>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</si>
  <si>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</si>
  <si>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</si>
  <si>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</si>
  <si>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</si>
  <si>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 xml:space="preserve"> №   от  00.00.2020 г.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</si>
  <si>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</si>
  <si>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</si>
  <si>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</si>
  <si>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</si>
  <si>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</si>
  <si>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</si>
  <si>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</si>
  <si>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</si>
  <si>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</si>
  <si>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</si>
  <si>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</si>
  <si>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</si>
  <si>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</si>
  <si>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</si>
  <si>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</si>
  <si>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</si>
  <si>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</si>
  <si>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</si>
  <si>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</si>
  <si>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</si>
  <si>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</si>
  <si>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</si>
  <si>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</si>
  <si>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</si>
  <si>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</si>
  <si>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</si>
  <si>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</si>
  <si>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</si>
  <si>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</si>
  <si>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</si>
  <si>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</si>
  <si>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</si>
  <si>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</si>
  <si>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</si>
  <si>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</si>
  <si>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</si>
  <si>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</si>
  <si>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</si>
  <si>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</si>
  <si>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</si>
  <si>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Приложение №4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</si>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</sst>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workbookViewId="0">
      <selection activeCell="E5" sqref="E5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57" t="s">
        <v>222</v>
      </c>
      <c r="B1" s="157"/>
      <c r="C1" s="157"/>
      <c r="D1" s="157"/>
    </row>
    <row r="2" spans="1:5" ht="15.6">
      <c r="A2" s="157" t="s">
        <v>1</v>
      </c>
      <c r="B2" s="157"/>
      <c r="C2" s="157"/>
      <c r="D2" s="157"/>
    </row>
    <row r="3" spans="1:5" ht="15.6">
      <c r="A3" s="157" t="s">
        <v>181</v>
      </c>
      <c r="B3" s="157"/>
      <c r="C3" s="157"/>
      <c r="D3" s="157"/>
    </row>
    <row r="4" spans="1:5" ht="15.6">
      <c r="A4" s="2"/>
      <c r="B4" s="2"/>
      <c r="C4" s="2"/>
    </row>
    <row r="5" spans="1:5" ht="54.75" customHeight="1">
      <c r="A5" s="158" t="s">
        <v>224</v>
      </c>
      <c r="B5" s="158"/>
      <c r="C5" s="158"/>
      <c r="D5" s="158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218</v>
      </c>
    </row>
    <row r="8" spans="1:5" ht="31.8" thickBot="1">
      <c r="A8" s="62" t="s">
        <v>183</v>
      </c>
      <c r="B8" s="33" t="s">
        <v>188</v>
      </c>
      <c r="C8" s="5"/>
      <c r="D8" s="108">
        <f>D12</f>
        <v>10000</v>
      </c>
    </row>
    <row r="9" spans="1:5" ht="31.8" thickBot="1">
      <c r="A9" s="29" t="s">
        <v>184</v>
      </c>
      <c r="B9" s="34" t="s">
        <v>189</v>
      </c>
      <c r="C9" s="5"/>
      <c r="D9" s="108">
        <f>D12</f>
        <v>10000</v>
      </c>
    </row>
    <row r="10" spans="1:5" ht="47.4" thickBot="1">
      <c r="A10" s="19" t="s">
        <v>186</v>
      </c>
      <c r="B10" s="30" t="s">
        <v>185</v>
      </c>
      <c r="C10" s="5"/>
      <c r="D10" s="109">
        <f>D12</f>
        <v>10000</v>
      </c>
    </row>
    <row r="11" spans="1:5" ht="31.8" thickBot="1">
      <c r="A11" s="31" t="s">
        <v>52</v>
      </c>
      <c r="B11" s="30" t="s">
        <v>187</v>
      </c>
      <c r="C11" s="5"/>
      <c r="D11" s="109">
        <f>D12</f>
        <v>10000</v>
      </c>
    </row>
    <row r="12" spans="1:5" ht="31.8" thickBot="1">
      <c r="A12" s="32" t="s">
        <v>20</v>
      </c>
      <c r="B12" s="5"/>
      <c r="C12" s="5">
        <v>200</v>
      </c>
      <c r="D12" s="110">
        <v>10000</v>
      </c>
    </row>
    <row r="13" spans="1:5" ht="16.2" thickBot="1">
      <c r="A13" s="87" t="s">
        <v>134</v>
      </c>
      <c r="B13" s="88" t="s">
        <v>135</v>
      </c>
      <c r="C13" s="89"/>
      <c r="D13" s="111">
        <f>SUM(D14)</f>
        <v>50000</v>
      </c>
      <c r="E13" s="63"/>
    </row>
    <row r="14" spans="1:5" ht="31.8" thickBot="1">
      <c r="A14" s="90" t="s">
        <v>223</v>
      </c>
      <c r="B14" s="91" t="s">
        <v>137</v>
      </c>
      <c r="C14" s="92"/>
      <c r="D14" s="112">
        <f>SUM(D15)</f>
        <v>50000</v>
      </c>
    </row>
    <row r="15" spans="1:5" ht="31.8" thickBot="1">
      <c r="A15" s="93" t="s">
        <v>136</v>
      </c>
      <c r="B15" s="94" t="s">
        <v>138</v>
      </c>
      <c r="C15" s="92"/>
      <c r="D15" s="113">
        <f>SUM(D16)</f>
        <v>50000</v>
      </c>
    </row>
    <row r="16" spans="1:5" ht="31.8" thickBot="1">
      <c r="A16" s="95" t="s">
        <v>144</v>
      </c>
      <c r="B16" s="96" t="s">
        <v>139</v>
      </c>
      <c r="C16" s="92"/>
      <c r="D16" s="113">
        <f>SUM(D17)</f>
        <v>50000</v>
      </c>
    </row>
    <row r="17" spans="1:7" ht="31.8" thickBot="1">
      <c r="A17" s="97" t="s">
        <v>20</v>
      </c>
      <c r="B17" s="98"/>
      <c r="C17" s="99">
        <v>200</v>
      </c>
      <c r="D17" s="113">
        <v>50000</v>
      </c>
    </row>
    <row r="18" spans="1:7" ht="47.4" thickBot="1">
      <c r="A18" s="100" t="s">
        <v>5</v>
      </c>
      <c r="B18" s="101" t="s">
        <v>6</v>
      </c>
      <c r="C18" s="102"/>
      <c r="D18" s="114">
        <f>SUM(D19)</f>
        <v>290277</v>
      </c>
      <c r="E18" s="63"/>
    </row>
    <row r="19" spans="1:7" ht="47.4" thickBot="1">
      <c r="A19" s="15" t="s">
        <v>7</v>
      </c>
      <c r="B19" s="101" t="s">
        <v>8</v>
      </c>
      <c r="C19" s="102"/>
      <c r="D19" s="114">
        <f>SUM(D20)</f>
        <v>290277</v>
      </c>
    </row>
    <row r="20" spans="1:7" ht="47.4" thickBot="1">
      <c r="A20" s="16" t="s">
        <v>9</v>
      </c>
      <c r="B20" s="92" t="s">
        <v>10</v>
      </c>
      <c r="C20" s="102"/>
      <c r="D20" s="115">
        <f>SUM(D21)</f>
        <v>290277</v>
      </c>
    </row>
    <row r="21" spans="1:7" ht="63" thickBot="1">
      <c r="A21" s="16" t="s">
        <v>12</v>
      </c>
      <c r="B21" s="92" t="s">
        <v>151</v>
      </c>
      <c r="C21" s="102"/>
      <c r="D21" s="115">
        <f>D22</f>
        <v>290277</v>
      </c>
    </row>
    <row r="22" spans="1:7" ht="16.2" thickBot="1">
      <c r="A22" s="35" t="s">
        <v>11</v>
      </c>
      <c r="B22" s="103"/>
      <c r="C22" s="104">
        <v>300</v>
      </c>
      <c r="D22" s="116">
        <v>290277</v>
      </c>
    </row>
    <row r="23" spans="1:7" ht="47.4" thickBot="1">
      <c r="A23" s="153" t="s">
        <v>190</v>
      </c>
      <c r="B23" s="154" t="s">
        <v>193</v>
      </c>
      <c r="C23" s="145"/>
      <c r="D23" s="146">
        <f>D24</f>
        <v>420000</v>
      </c>
    </row>
    <row r="24" spans="1:7" ht="47.4" thickBot="1">
      <c r="A24" s="143" t="s">
        <v>191</v>
      </c>
      <c r="B24" s="144" t="s">
        <v>194</v>
      </c>
      <c r="C24" s="145"/>
      <c r="D24" s="146">
        <f>D25+D28</f>
        <v>420000</v>
      </c>
    </row>
    <row r="25" spans="1:7" ht="31.8" thickBot="1">
      <c r="A25" s="95" t="s">
        <v>192</v>
      </c>
      <c r="B25" s="147" t="s">
        <v>195</v>
      </c>
      <c r="C25" s="148"/>
      <c r="D25" s="149">
        <f>D26</f>
        <v>329896</v>
      </c>
    </row>
    <row r="26" spans="1:7" ht="47.4" thickBot="1">
      <c r="A26" s="124" t="s">
        <v>169</v>
      </c>
      <c r="B26" s="147" t="s">
        <v>196</v>
      </c>
      <c r="C26" s="148"/>
      <c r="D26" s="149">
        <f>D27</f>
        <v>329896</v>
      </c>
      <c r="G26" s="36"/>
    </row>
    <row r="27" spans="1:7" ht="31.8" thickBot="1">
      <c r="A27" s="150" t="s">
        <v>20</v>
      </c>
      <c r="B27" s="151"/>
      <c r="C27" s="148">
        <v>200</v>
      </c>
      <c r="D27" s="149">
        <v>329896</v>
      </c>
    </row>
    <row r="28" spans="1:7" ht="31.8" thickBot="1">
      <c r="A28" s="95" t="s">
        <v>192</v>
      </c>
      <c r="B28" s="152" t="s">
        <v>197</v>
      </c>
      <c r="C28" s="148"/>
      <c r="D28" s="149">
        <f>D30</f>
        <v>90104</v>
      </c>
    </row>
    <row r="29" spans="1:7" ht="31.8" thickBot="1">
      <c r="A29" s="124" t="s">
        <v>170</v>
      </c>
      <c r="B29" s="147" t="s">
        <v>198</v>
      </c>
      <c r="C29" s="148"/>
      <c r="D29" s="149">
        <f>D30</f>
        <v>90104</v>
      </c>
    </row>
    <row r="30" spans="1:7" ht="31.2">
      <c r="A30" s="150" t="s">
        <v>20</v>
      </c>
      <c r="B30" s="151"/>
      <c r="C30" s="148">
        <v>200</v>
      </c>
      <c r="D30" s="149">
        <v>90104</v>
      </c>
    </row>
    <row r="31" spans="1:7" ht="78.75" customHeight="1">
      <c r="A31" s="159" t="s">
        <v>125</v>
      </c>
      <c r="B31" s="161" t="s">
        <v>13</v>
      </c>
      <c r="C31" s="161"/>
      <c r="D31" s="163">
        <f>SUM(D33+D40)</f>
        <v>255000</v>
      </c>
      <c r="E31" s="63"/>
    </row>
    <row r="32" spans="1:7" ht="15" customHeight="1" thickBot="1">
      <c r="A32" s="160"/>
      <c r="B32" s="162"/>
      <c r="C32" s="162"/>
      <c r="D32" s="164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5" t="s">
        <v>163</v>
      </c>
      <c r="B44" s="67" t="s">
        <v>31</v>
      </c>
      <c r="C44" s="67"/>
      <c r="D44" s="69">
        <f>SUM(D45+D61+D65)</f>
        <v>1164929</v>
      </c>
      <c r="E44" s="63"/>
    </row>
    <row r="45" spans="1:11" ht="47.4" thickBot="1">
      <c r="A45" s="25" t="s">
        <v>32</v>
      </c>
      <c r="B45" s="26" t="s">
        <v>33</v>
      </c>
      <c r="C45" s="27"/>
      <c r="D45" s="58">
        <f>SUM(D46+D53+D58)</f>
        <v>1164929</v>
      </c>
    </row>
    <row r="46" spans="1:11" ht="47.4" thickBot="1">
      <c r="A46" s="6" t="s">
        <v>34</v>
      </c>
      <c r="B46" s="7" t="s">
        <v>35</v>
      </c>
      <c r="C46" s="9"/>
      <c r="D46" s="52">
        <f>SUM(D47+D51)</f>
        <v>1164929</v>
      </c>
    </row>
    <row r="47" spans="1:11" ht="47.4" thickBot="1">
      <c r="A47" s="6" t="s">
        <v>36</v>
      </c>
      <c r="B47" s="7" t="s">
        <v>37</v>
      </c>
      <c r="C47" s="7"/>
      <c r="D47" s="117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8">
        <v>0</v>
      </c>
      <c r="K48" t="s">
        <v>219</v>
      </c>
    </row>
    <row r="49" spans="1:6" ht="31.8" thickBot="1">
      <c r="A49" s="8" t="s">
        <v>20</v>
      </c>
      <c r="B49" s="10" t="s">
        <v>21</v>
      </c>
      <c r="C49" s="10">
        <v>200</v>
      </c>
      <c r="D49" s="118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8">
        <v>0</v>
      </c>
    </row>
    <row r="51" spans="1:6" ht="31.8" thickBot="1">
      <c r="A51" s="19" t="s">
        <v>140</v>
      </c>
      <c r="B51" s="7" t="s">
        <v>141</v>
      </c>
      <c r="C51" s="11"/>
      <c r="D51" s="52">
        <f>SUM(D52)</f>
        <v>1164929</v>
      </c>
    </row>
    <row r="52" spans="1:6" ht="78.599999999999994" thickBot="1">
      <c r="A52" s="18" t="s">
        <v>121</v>
      </c>
      <c r="B52" s="10"/>
      <c r="C52" s="10">
        <v>100</v>
      </c>
      <c r="D52" s="58">
        <v>1164929</v>
      </c>
    </row>
    <row r="53" spans="1:6" ht="31.8" thickBot="1">
      <c r="A53" s="6" t="s">
        <v>39</v>
      </c>
      <c r="B53" s="7" t="s">
        <v>40</v>
      </c>
      <c r="C53" s="10"/>
      <c r="D53" s="118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7">
        <f>SUM(D55)</f>
        <v>0</v>
      </c>
    </row>
    <row r="55" spans="1:6" ht="31.8" thickBot="1">
      <c r="A55" s="8" t="s">
        <v>20</v>
      </c>
      <c r="B55" s="7"/>
      <c r="C55" s="10">
        <v>200</v>
      </c>
      <c r="D55" s="118">
        <v>0</v>
      </c>
    </row>
    <row r="56" spans="1:6" ht="47.4" thickBot="1">
      <c r="A56" s="14" t="s">
        <v>42</v>
      </c>
      <c r="B56" s="7" t="s">
        <v>43</v>
      </c>
      <c r="C56" s="10"/>
      <c r="D56" s="117">
        <f>D57</f>
        <v>0</v>
      </c>
    </row>
    <row r="57" spans="1:6" ht="16.2" thickBot="1">
      <c r="A57" s="8" t="s">
        <v>73</v>
      </c>
      <c r="B57" s="11"/>
      <c r="C57" s="10">
        <v>800</v>
      </c>
      <c r="D57" s="118">
        <v>0</v>
      </c>
    </row>
    <row r="58" spans="1:6" ht="31.8" thickBot="1">
      <c r="A58" s="6" t="s">
        <v>44</v>
      </c>
      <c r="B58" s="7" t="s">
        <v>45</v>
      </c>
      <c r="C58" s="10"/>
      <c r="D58" s="117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7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8">
        <v>0</v>
      </c>
    </row>
    <row r="61" spans="1:6" ht="31.8" thickBot="1">
      <c r="A61" s="8" t="s">
        <v>48</v>
      </c>
      <c r="B61" s="9" t="s">
        <v>49</v>
      </c>
      <c r="C61" s="10"/>
      <c r="D61" s="118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7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7">
        <f>SUM(D64)</f>
        <v>0</v>
      </c>
    </row>
    <row r="64" spans="1:6" ht="31.8" thickBot="1">
      <c r="A64" s="8" t="s">
        <v>20</v>
      </c>
      <c r="B64" s="9"/>
      <c r="C64" s="10">
        <v>200</v>
      </c>
      <c r="D64" s="118">
        <v>0</v>
      </c>
    </row>
    <row r="65" spans="1:5" ht="31.8" thickBot="1">
      <c r="A65" s="8" t="s">
        <v>54</v>
      </c>
      <c r="B65" s="9" t="s">
        <v>55</v>
      </c>
      <c r="C65" s="10"/>
      <c r="D65" s="118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7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7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8">
        <v>0</v>
      </c>
    </row>
    <row r="69" spans="1:5" ht="47.4" thickBot="1">
      <c r="A69" s="59" t="s">
        <v>199</v>
      </c>
      <c r="B69" s="39" t="s">
        <v>202</v>
      </c>
      <c r="C69" s="10"/>
      <c r="D69" s="60">
        <f>D70</f>
        <v>40000</v>
      </c>
    </row>
    <row r="70" spans="1:5" ht="47.4" thickBot="1">
      <c r="A70" s="38" t="s">
        <v>200</v>
      </c>
      <c r="B70" s="40" t="s">
        <v>203</v>
      </c>
      <c r="C70" s="10"/>
      <c r="D70" s="60">
        <f>D71</f>
        <v>40000</v>
      </c>
    </row>
    <row r="71" spans="1:5" ht="31.8" thickBot="1">
      <c r="A71" s="31" t="s">
        <v>201</v>
      </c>
      <c r="B71" s="41" t="s">
        <v>204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205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9" t="s">
        <v>60</v>
      </c>
      <c r="B74" s="67" t="s">
        <v>61</v>
      </c>
      <c r="C74" s="70"/>
      <c r="D74" s="69">
        <f>SUM(D75+D93+D97)</f>
        <v>9561992</v>
      </c>
      <c r="E74" s="63"/>
    </row>
    <row r="75" spans="1:5" ht="47.4" thickBot="1">
      <c r="A75" s="107" t="s">
        <v>62</v>
      </c>
      <c r="B75" s="67" t="s">
        <v>63</v>
      </c>
      <c r="C75" s="70"/>
      <c r="D75" s="71">
        <f>SUM(D76+D80+D83+D86)</f>
        <v>9261992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3495000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3495000</v>
      </c>
    </row>
    <row r="79" spans="1:5" ht="16.2" thickBot="1">
      <c r="A79" s="76" t="s">
        <v>73</v>
      </c>
      <c r="B79" s="27"/>
      <c r="C79" s="70">
        <v>800</v>
      </c>
      <c r="D79" s="58">
        <v>0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5317894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5317894</v>
      </c>
    </row>
    <row r="82" spans="1:4" ht="31.8" thickBot="1">
      <c r="A82" s="76" t="s">
        <v>20</v>
      </c>
      <c r="B82" s="70"/>
      <c r="C82" s="70">
        <v>200</v>
      </c>
      <c r="D82" s="58">
        <v>5317894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150000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150000</v>
      </c>
    </row>
    <row r="85" spans="1:4" ht="31.8" thickBot="1">
      <c r="A85" s="76" t="s">
        <v>20</v>
      </c>
      <c r="B85" s="70"/>
      <c r="C85" s="70">
        <v>200</v>
      </c>
      <c r="D85" s="58">
        <v>150000</v>
      </c>
    </row>
    <row r="86" spans="1:4" ht="31.8" thickBot="1">
      <c r="A86" s="75" t="s">
        <v>174</v>
      </c>
      <c r="B86" s="120" t="s">
        <v>173</v>
      </c>
      <c r="C86" s="70"/>
      <c r="D86" s="58">
        <f>D88+D90</f>
        <v>299098</v>
      </c>
    </row>
    <row r="87" spans="1:4" ht="47.4" thickBot="1">
      <c r="A87" s="75" t="s">
        <v>171</v>
      </c>
      <c r="B87" s="121" t="s">
        <v>175</v>
      </c>
      <c r="C87" s="70"/>
      <c r="D87" s="58">
        <f>D88</f>
        <v>30000</v>
      </c>
    </row>
    <row r="88" spans="1:4" ht="41.4" customHeight="1" thickBot="1">
      <c r="A88" s="76" t="s">
        <v>20</v>
      </c>
      <c r="B88" s="121"/>
      <c r="C88" s="70">
        <v>200</v>
      </c>
      <c r="D88" s="58">
        <v>30000</v>
      </c>
    </row>
    <row r="89" spans="1:4" ht="41.4" customHeight="1" thickBot="1">
      <c r="A89" s="156" t="s">
        <v>215</v>
      </c>
      <c r="B89" s="130" t="s">
        <v>216</v>
      </c>
      <c r="C89" s="70"/>
      <c r="D89" s="58">
        <f>D90</f>
        <v>269098</v>
      </c>
    </row>
    <row r="90" spans="1:4" ht="41.4" customHeight="1" thickBot="1">
      <c r="A90" s="122" t="s">
        <v>20</v>
      </c>
      <c r="B90" s="123"/>
      <c r="C90" s="70">
        <v>200</v>
      </c>
      <c r="D90" s="58">
        <v>269098</v>
      </c>
    </row>
    <row r="91" spans="1:4" ht="41.4" customHeight="1" thickBot="1">
      <c r="A91" s="155" t="s">
        <v>215</v>
      </c>
      <c r="B91" s="130" t="s">
        <v>217</v>
      </c>
      <c r="C91" s="70"/>
      <c r="D91" s="134">
        <f>D92</f>
        <v>0</v>
      </c>
    </row>
    <row r="92" spans="1:4" ht="41.4" customHeight="1" thickBot="1">
      <c r="A92" s="125" t="s">
        <v>20</v>
      </c>
      <c r="B92" s="126"/>
      <c r="C92" s="70">
        <v>200</v>
      </c>
      <c r="D92" s="134">
        <v>0</v>
      </c>
    </row>
    <row r="93" spans="1:4" ht="16.2" thickBot="1">
      <c r="A93" s="107" t="s">
        <v>74</v>
      </c>
      <c r="B93" s="67" t="s">
        <v>154</v>
      </c>
      <c r="C93" s="74"/>
      <c r="D93" s="69">
        <f>SUM(D94)</f>
        <v>300000</v>
      </c>
    </row>
    <row r="94" spans="1:4" ht="31.8" thickBot="1">
      <c r="A94" s="75" t="s">
        <v>155</v>
      </c>
      <c r="B94" s="73" t="s">
        <v>153</v>
      </c>
      <c r="C94" s="74"/>
      <c r="D94" s="71">
        <f>SUM(D95)</f>
        <v>300000</v>
      </c>
    </row>
    <row r="95" spans="1:4" ht="47.4" thickBot="1">
      <c r="A95" s="75" t="s">
        <v>156</v>
      </c>
      <c r="B95" s="73" t="s">
        <v>152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7" t="s">
        <v>177</v>
      </c>
      <c r="B97" s="127" t="s">
        <v>176</v>
      </c>
      <c r="C97" s="70"/>
      <c r="D97" s="135">
        <f>D98</f>
        <v>0</v>
      </c>
    </row>
    <row r="98" spans="1:4" ht="48" customHeight="1" thickBot="1">
      <c r="A98" s="75" t="s">
        <v>179</v>
      </c>
      <c r="B98" s="128" t="s">
        <v>178</v>
      </c>
      <c r="C98" s="70"/>
      <c r="D98" s="135">
        <f>D99</f>
        <v>0</v>
      </c>
    </row>
    <row r="99" spans="1:4" ht="38.4" customHeight="1" thickBot="1">
      <c r="A99" s="129" t="s">
        <v>172</v>
      </c>
      <c r="B99" s="130" t="s">
        <v>180</v>
      </c>
      <c r="C99" s="70"/>
      <c r="D99" s="135">
        <f>D100</f>
        <v>0</v>
      </c>
    </row>
    <row r="100" spans="1:4" ht="43.2" customHeight="1" thickBot="1">
      <c r="A100" s="131" t="s">
        <v>20</v>
      </c>
      <c r="B100" s="132"/>
      <c r="C100" s="133">
        <v>200</v>
      </c>
      <c r="D100" s="136">
        <v>0</v>
      </c>
    </row>
    <row r="101" spans="1:4" ht="43.2" customHeight="1" thickBot="1">
      <c r="A101" s="37" t="s">
        <v>206</v>
      </c>
      <c r="B101" s="39" t="s">
        <v>209</v>
      </c>
      <c r="C101" s="42"/>
      <c r="D101" s="55">
        <f>D102</f>
        <v>39745</v>
      </c>
    </row>
    <row r="102" spans="1:4" ht="43.2" customHeight="1" thickBot="1">
      <c r="A102" s="44" t="s">
        <v>207</v>
      </c>
      <c r="B102" s="40" t="s">
        <v>210</v>
      </c>
      <c r="C102" s="42"/>
      <c r="D102" s="55">
        <f>D103</f>
        <v>39745</v>
      </c>
    </row>
    <row r="103" spans="1:4" ht="43.2" customHeight="1" thickBot="1">
      <c r="A103" s="43" t="s">
        <v>208</v>
      </c>
      <c r="B103" s="41" t="s">
        <v>211</v>
      </c>
      <c r="C103" s="42"/>
      <c r="D103" s="56">
        <f>D104+D106</f>
        <v>39745</v>
      </c>
    </row>
    <row r="104" spans="1:4" ht="77.400000000000006" customHeight="1" thickBot="1">
      <c r="A104" s="45" t="s">
        <v>220</v>
      </c>
      <c r="B104" s="64" t="s">
        <v>212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200</v>
      </c>
      <c r="D105" s="56">
        <v>2308</v>
      </c>
    </row>
    <row r="106" spans="1:4" ht="81.599999999999994" customHeight="1" thickBot="1">
      <c r="A106" s="46" t="s">
        <v>221</v>
      </c>
      <c r="B106" s="66" t="s">
        <v>213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200</v>
      </c>
      <c r="D107" s="56">
        <v>37437</v>
      </c>
    </row>
    <row r="108" spans="1:4" ht="47.4" thickBot="1">
      <c r="A108" s="119" t="s">
        <v>75</v>
      </c>
      <c r="B108" s="67" t="s">
        <v>76</v>
      </c>
      <c r="C108" s="68"/>
      <c r="D108" s="69">
        <f>SUM(D109+D120+D125)</f>
        <v>5997487</v>
      </c>
    </row>
    <row r="109" spans="1:4" ht="78.599999999999994" thickBot="1">
      <c r="A109" s="107" t="s">
        <v>130</v>
      </c>
      <c r="B109" s="67" t="s">
        <v>77</v>
      </c>
      <c r="C109" s="70"/>
      <c r="D109" s="69">
        <f>SUM(D110)</f>
        <v>5647487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5647487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1636819.89</v>
      </c>
    </row>
    <row r="112" spans="1:4" ht="31.8" thickBot="1">
      <c r="A112" s="76" t="s">
        <v>20</v>
      </c>
      <c r="B112" s="73"/>
      <c r="C112" s="70">
        <v>200</v>
      </c>
      <c r="D112" s="58">
        <v>1636819.89</v>
      </c>
    </row>
    <row r="113" spans="1:5" ht="16.2" thickBot="1">
      <c r="A113" s="76" t="s">
        <v>73</v>
      </c>
      <c r="B113" s="73"/>
      <c r="C113" s="70">
        <v>800</v>
      </c>
      <c r="D113" s="134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1031405</v>
      </c>
    </row>
    <row r="115" spans="1:5" ht="31.8" thickBot="1">
      <c r="A115" s="76" t="s">
        <v>81</v>
      </c>
      <c r="B115" s="73"/>
      <c r="C115" s="70">
        <v>200</v>
      </c>
      <c r="D115" s="58">
        <v>1031405</v>
      </c>
    </row>
    <row r="116" spans="1:5" ht="42.6" customHeight="1" thickBot="1">
      <c r="A116" s="76" t="s">
        <v>158</v>
      </c>
      <c r="B116" s="73" t="s">
        <v>157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5" t="s">
        <v>133</v>
      </c>
      <c r="B120" s="173" t="s">
        <v>85</v>
      </c>
      <c r="C120" s="174"/>
      <c r="D120" s="176">
        <f>D124</f>
        <v>150000</v>
      </c>
    </row>
    <row r="121" spans="1:5" ht="30" customHeight="1" thickBot="1">
      <c r="A121" s="166"/>
      <c r="B121" s="162"/>
      <c r="C121" s="175"/>
      <c r="D121" s="164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7" t="s">
        <v>146</v>
      </c>
      <c r="B125" s="67" t="s">
        <v>147</v>
      </c>
      <c r="C125" s="74"/>
      <c r="D125" s="138">
        <f>D128</f>
        <v>200000</v>
      </c>
      <c r="E125" s="24"/>
    </row>
    <row r="126" spans="1:5" ht="47.4" thickBot="1">
      <c r="A126" s="139" t="s">
        <v>148</v>
      </c>
      <c r="B126" s="73" t="s">
        <v>149</v>
      </c>
      <c r="C126" s="74"/>
      <c r="D126" s="71">
        <f>D128</f>
        <v>200000</v>
      </c>
    </row>
    <row r="127" spans="1:5" ht="78.599999999999994" thickBot="1">
      <c r="A127" s="140" t="s">
        <v>145</v>
      </c>
      <c r="B127" s="73" t="s">
        <v>150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41">
        <v>200</v>
      </c>
      <c r="D128" s="142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98340</v>
      </c>
    </row>
    <row r="136" spans="1:5" ht="31.8" thickBot="1">
      <c r="A136" s="76" t="s">
        <v>20</v>
      </c>
      <c r="B136" s="27"/>
      <c r="C136" s="27">
        <v>200</v>
      </c>
      <c r="D136" s="58">
        <v>98340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100000</v>
      </c>
    </row>
    <row r="138" spans="1:5" ht="31.8" thickBot="1">
      <c r="A138" s="76" t="s">
        <v>20</v>
      </c>
      <c r="B138" s="27"/>
      <c r="C138" s="27">
        <v>200</v>
      </c>
      <c r="D138" s="58">
        <v>100000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SUM(D141+D144+D146)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D141+D146+D144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160</v>
      </c>
      <c r="B144" s="27" t="s">
        <v>159</v>
      </c>
      <c r="C144" s="27"/>
      <c r="D144" s="58">
        <f>SUM(D145)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180000</v>
      </c>
      <c r="E145" s="63"/>
    </row>
    <row r="146" spans="1:5" ht="47.4" thickBot="1">
      <c r="A146" s="72" t="s">
        <v>109</v>
      </c>
      <c r="B146" s="73" t="s">
        <v>110</v>
      </c>
      <c r="C146" s="70"/>
      <c r="D146" s="71">
        <f>SUM(D147)</f>
        <v>20000</v>
      </c>
    </row>
    <row r="147" spans="1:5" ht="31.8" thickBot="1">
      <c r="A147" s="76" t="s">
        <v>20</v>
      </c>
      <c r="B147" s="27"/>
      <c r="C147" s="27">
        <v>200</v>
      </c>
      <c r="D147" s="58">
        <v>20000</v>
      </c>
      <c r="E147" s="63"/>
    </row>
    <row r="148" spans="1:5" ht="16.2" thickBot="1">
      <c r="A148" s="4" t="s">
        <v>111</v>
      </c>
      <c r="B148" s="12" t="s">
        <v>112</v>
      </c>
      <c r="C148" s="12"/>
      <c r="D148" s="51">
        <f>D151+D153+D158+D162+D166+D169+D171+D174+D175+D177</f>
        <v>7177762</v>
      </c>
    </row>
    <row r="149" spans="1:5" ht="31.8" thickBot="1">
      <c r="A149" s="21" t="s">
        <v>142</v>
      </c>
      <c r="B149" s="7" t="s">
        <v>143</v>
      </c>
      <c r="C149" s="12"/>
      <c r="D149" s="117">
        <f>SUM(D150)</f>
        <v>0</v>
      </c>
    </row>
    <row r="150" spans="1:5" ht="31.8" thickBot="1">
      <c r="A150" s="8" t="s">
        <v>20</v>
      </c>
      <c r="B150" s="12"/>
      <c r="C150" s="9">
        <v>200</v>
      </c>
      <c r="D150" s="118">
        <v>0</v>
      </c>
    </row>
    <row r="151" spans="1:5" ht="16.2" thickBot="1">
      <c r="A151" s="72" t="s">
        <v>113</v>
      </c>
      <c r="B151" s="73" t="s">
        <v>114</v>
      </c>
      <c r="C151" s="27"/>
      <c r="D151" s="71">
        <f>SUM(D152)</f>
        <v>895000</v>
      </c>
    </row>
    <row r="152" spans="1:5" ht="78.599999999999994" thickBot="1">
      <c r="A152" s="76" t="s">
        <v>38</v>
      </c>
      <c r="B152" s="27"/>
      <c r="C152" s="27">
        <v>100</v>
      </c>
      <c r="D152" s="58">
        <v>895000</v>
      </c>
    </row>
    <row r="153" spans="1:5" ht="16.2" thickBot="1">
      <c r="A153" s="72" t="s">
        <v>115</v>
      </c>
      <c r="B153" s="73" t="s">
        <v>116</v>
      </c>
      <c r="C153" s="27"/>
      <c r="D153" s="71">
        <f>D154+D155+D156+D157</f>
        <v>3903249</v>
      </c>
    </row>
    <row r="154" spans="1:5" ht="78.599999999999994" thickBot="1">
      <c r="A154" s="76" t="s">
        <v>38</v>
      </c>
      <c r="B154" s="27"/>
      <c r="C154" s="27">
        <v>100</v>
      </c>
      <c r="D154" s="58">
        <v>3449816</v>
      </c>
    </row>
    <row r="155" spans="1:5" ht="31.8" thickBot="1">
      <c r="A155" s="76" t="s">
        <v>20</v>
      </c>
      <c r="B155" s="27"/>
      <c r="C155" s="27">
        <v>200</v>
      </c>
      <c r="D155" s="58">
        <v>443433</v>
      </c>
    </row>
    <row r="156" spans="1:5" ht="16.2" thickBot="1">
      <c r="A156" s="76" t="s">
        <v>11</v>
      </c>
      <c r="B156" s="27"/>
      <c r="C156" s="27">
        <v>300</v>
      </c>
      <c r="D156" s="134">
        <v>0</v>
      </c>
    </row>
    <row r="157" spans="1:5" ht="16.2" thickBot="1">
      <c r="A157" s="76" t="s">
        <v>73</v>
      </c>
      <c r="B157" s="27"/>
      <c r="C157" s="27">
        <v>800</v>
      </c>
      <c r="D157" s="58">
        <v>10000</v>
      </c>
    </row>
    <row r="158" spans="1:5" ht="16.2" thickBot="1">
      <c r="A158" s="72" t="s">
        <v>117</v>
      </c>
      <c r="B158" s="73" t="s">
        <v>118</v>
      </c>
      <c r="C158" s="27"/>
      <c r="D158" s="71">
        <f>D159+D160+D161</f>
        <v>50000</v>
      </c>
      <c r="E158" s="63"/>
    </row>
    <row r="159" spans="1:5" ht="31.8" thickBot="1">
      <c r="A159" s="72" t="s">
        <v>20</v>
      </c>
      <c r="B159" s="73"/>
      <c r="C159" s="27">
        <v>200</v>
      </c>
      <c r="D159" s="135">
        <v>0</v>
      </c>
    </row>
    <row r="160" spans="1:5" ht="16.2" thickBot="1">
      <c r="A160" s="76" t="s">
        <v>73</v>
      </c>
      <c r="B160" s="27"/>
      <c r="C160" s="27">
        <v>800</v>
      </c>
      <c r="D160" s="58">
        <v>50000</v>
      </c>
    </row>
    <row r="161" spans="1:5" ht="16.2" thickBot="1">
      <c r="A161" s="76" t="s">
        <v>11</v>
      </c>
      <c r="B161" s="27"/>
      <c r="C161" s="27">
        <v>300</v>
      </c>
      <c r="D161" s="134">
        <v>0</v>
      </c>
    </row>
    <row r="162" spans="1:5" ht="31.8" thickBot="1">
      <c r="A162" s="75" t="s">
        <v>119</v>
      </c>
      <c r="B162" s="73" t="s">
        <v>120</v>
      </c>
      <c r="C162" s="73"/>
      <c r="D162" s="71">
        <f>SUM(D163:D165)</f>
        <v>1405820</v>
      </c>
    </row>
    <row r="163" spans="1:5" ht="78.599999999999994" thickBot="1">
      <c r="A163" s="76" t="s">
        <v>121</v>
      </c>
      <c r="B163" s="27"/>
      <c r="C163" s="27">
        <v>100</v>
      </c>
      <c r="D163" s="58">
        <v>1150000</v>
      </c>
    </row>
    <row r="164" spans="1:5" ht="31.8" thickBot="1">
      <c r="A164" s="76" t="s">
        <v>20</v>
      </c>
      <c r="B164" s="27"/>
      <c r="C164" s="27">
        <v>200</v>
      </c>
      <c r="D164" s="58">
        <v>245820</v>
      </c>
    </row>
    <row r="165" spans="1:5" ht="16.2" thickBot="1">
      <c r="A165" s="76" t="s">
        <v>73</v>
      </c>
      <c r="B165" s="27"/>
      <c r="C165" s="27">
        <v>800</v>
      </c>
      <c r="D165" s="58">
        <v>10000</v>
      </c>
    </row>
    <row r="166" spans="1:5" ht="47.4" thickBot="1">
      <c r="A166" s="75" t="s">
        <v>122</v>
      </c>
      <c r="B166" s="73" t="s">
        <v>123</v>
      </c>
      <c r="C166" s="27"/>
      <c r="D166" s="71">
        <f>SUM(D167+D168)</f>
        <v>238636</v>
      </c>
      <c r="E166" s="63"/>
    </row>
    <row r="167" spans="1:5" ht="78.599999999999994" thickBot="1">
      <c r="A167" s="76" t="s">
        <v>38</v>
      </c>
      <c r="B167" s="27"/>
      <c r="C167" s="78">
        <v>100</v>
      </c>
      <c r="D167" s="77">
        <v>214636</v>
      </c>
    </row>
    <row r="168" spans="1:5" ht="31.8" thickBot="1">
      <c r="A168" s="76" t="s">
        <v>20</v>
      </c>
      <c r="B168" s="27"/>
      <c r="C168" s="78">
        <v>200</v>
      </c>
      <c r="D168" s="77">
        <v>24000</v>
      </c>
    </row>
    <row r="169" spans="1:5" ht="38.4" customHeight="1" thickBot="1">
      <c r="A169" s="79" t="s">
        <v>162</v>
      </c>
      <c r="B169" s="80" t="s">
        <v>161</v>
      </c>
      <c r="C169" s="27"/>
      <c r="D169" s="71">
        <f>SUM(D170)</f>
        <v>91000</v>
      </c>
      <c r="E169" s="63"/>
    </row>
    <row r="170" spans="1:5" ht="16.2" thickBot="1">
      <c r="A170" s="76" t="s">
        <v>11</v>
      </c>
      <c r="B170" s="81"/>
      <c r="C170" s="81">
        <v>300</v>
      </c>
      <c r="D170" s="82">
        <v>91000</v>
      </c>
    </row>
    <row r="171" spans="1:5" ht="31.8" thickBot="1">
      <c r="A171" s="75" t="s">
        <v>165</v>
      </c>
      <c r="B171" s="73" t="s">
        <v>164</v>
      </c>
      <c r="C171" s="73"/>
      <c r="D171" s="71">
        <f>SUM(D172)</f>
        <v>83306</v>
      </c>
    </row>
    <row r="172" spans="1:5" ht="16.2" thickBot="1">
      <c r="A172" s="76" t="s">
        <v>103</v>
      </c>
      <c r="B172" s="73"/>
      <c r="C172" s="27">
        <v>500</v>
      </c>
      <c r="D172" s="58">
        <v>83306</v>
      </c>
      <c r="E172" s="63"/>
    </row>
    <row r="173" spans="1:5" ht="31.8" thickBot="1">
      <c r="A173" s="75" t="s">
        <v>104</v>
      </c>
      <c r="B173" s="73" t="s">
        <v>167</v>
      </c>
      <c r="C173" s="73"/>
      <c r="D173" s="71">
        <f>D174</f>
        <v>104000</v>
      </c>
    </row>
    <row r="174" spans="1:5" ht="16.2" thickBot="1">
      <c r="A174" s="76" t="s">
        <v>103</v>
      </c>
      <c r="B174" s="73"/>
      <c r="C174" s="27">
        <v>500</v>
      </c>
      <c r="D174" s="58">
        <v>104000</v>
      </c>
      <c r="E174" s="63"/>
    </row>
    <row r="175" spans="1:5" ht="31.8" thickBot="1">
      <c r="A175" s="75" t="s">
        <v>166</v>
      </c>
      <c r="B175" s="73" t="s">
        <v>168</v>
      </c>
      <c r="C175" s="27"/>
      <c r="D175" s="71">
        <f>SUM(D176)</f>
        <v>127751</v>
      </c>
    </row>
    <row r="176" spans="1:5" ht="15.6">
      <c r="A176" s="83" t="s">
        <v>103</v>
      </c>
      <c r="B176" s="84"/>
      <c r="C176" s="85">
        <v>500</v>
      </c>
      <c r="D176" s="86">
        <v>127751</v>
      </c>
      <c r="E176" s="63"/>
    </row>
    <row r="177" spans="1:5" ht="32.4" customHeight="1">
      <c r="A177" s="48" t="s">
        <v>182</v>
      </c>
      <c r="B177" s="49" t="s">
        <v>214</v>
      </c>
      <c r="C177" s="50"/>
      <c r="D177" s="106">
        <f>D178</f>
        <v>279000</v>
      </c>
      <c r="E177" s="63"/>
    </row>
    <row r="178" spans="1:5" ht="16.2" thickBot="1">
      <c r="A178" s="61" t="s">
        <v>103</v>
      </c>
      <c r="B178" s="49"/>
      <c r="C178" s="50">
        <v>500</v>
      </c>
      <c r="D178" s="54">
        <v>279000</v>
      </c>
      <c r="E178" s="63"/>
    </row>
    <row r="179" spans="1:5" ht="15.75" customHeight="1">
      <c r="A179" s="169" t="s">
        <v>124</v>
      </c>
      <c r="B179" s="171"/>
      <c r="C179" s="171"/>
      <c r="D179" s="167">
        <f>SUM(D8+D13+D18+D23+D31+D44+D69+D74+D101+D108+D129+D148)</f>
        <v>25785532</v>
      </c>
    </row>
    <row r="180" spans="1:5" ht="15" customHeight="1" thickBot="1">
      <c r="A180" s="170"/>
      <c r="B180" s="172"/>
      <c r="C180" s="172"/>
      <c r="D180" s="168"/>
    </row>
    <row r="186" spans="1:5">
      <c r="D186" s="23"/>
    </row>
    <row r="187" spans="1:5">
      <c r="D187" s="23"/>
    </row>
  </sheetData>
  <mergeCells count="16">
    <mergeCell ref="A120:A121"/>
    <mergeCell ref="D179:D180"/>
    <mergeCell ref="A179:A180"/>
    <mergeCell ref="B179:B180"/>
    <mergeCell ref="C179:C180"/>
    <mergeCell ref="B120:B121"/>
    <mergeCell ref="C120:C121"/>
    <mergeCell ref="D120:D121"/>
    <mergeCell ref="A1:D1"/>
    <mergeCell ref="A2:D2"/>
    <mergeCell ref="A3:D3"/>
    <mergeCell ref="A5:D5"/>
    <mergeCell ref="A31:A32"/>
    <mergeCell ref="B31:B32"/>
    <mergeCell ref="C31:C32"/>
    <mergeCell ref="D31:D32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2020-11-13T08:31:37Z</dcterms:modified>
</cp:coreProperties>
</file>