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1" i="1"/>
  <c r="D131"/>
  <c r="F149"/>
  <c r="E149"/>
  <c r="D149"/>
  <c r="F150"/>
  <c r="E156"/>
  <c r="E154"/>
  <c r="D69"/>
  <c r="D71"/>
  <c r="E34"/>
  <c r="E15"/>
  <c r="E158"/>
  <c r="D158"/>
  <c r="F159"/>
  <c r="F158" s="1"/>
  <c r="F161"/>
  <c r="E160"/>
  <c r="F160" s="1"/>
  <c r="D160"/>
  <c r="F157"/>
  <c r="F156"/>
  <c r="D154"/>
  <c r="F155"/>
  <c r="F154" s="1"/>
  <c r="E142"/>
  <c r="D142"/>
  <c r="E106"/>
  <c r="D116" l="1"/>
  <c r="E116"/>
  <c r="F118"/>
  <c r="F122"/>
  <c r="D126"/>
  <c r="E126"/>
  <c r="F130"/>
  <c r="F129" s="1"/>
  <c r="F128" s="1"/>
  <c r="D90"/>
  <c r="D92"/>
  <c r="F99"/>
  <c r="E99"/>
  <c r="D99"/>
  <c r="D101"/>
  <c r="E101"/>
  <c r="E100" s="1"/>
  <c r="F100"/>
  <c r="F101" s="1"/>
  <c r="E81"/>
  <c r="E80" s="1"/>
  <c r="E79" s="1"/>
  <c r="D79"/>
  <c r="D81"/>
  <c r="D80" s="1"/>
  <c r="F73"/>
  <c r="D73"/>
  <c r="E71"/>
  <c r="E68" s="1"/>
  <c r="F72"/>
  <c r="F71" s="1"/>
  <c r="F68"/>
  <c r="D75"/>
  <c r="D76"/>
  <c r="D77"/>
  <c r="D29"/>
  <c r="D28" s="1"/>
  <c r="D27" s="1"/>
  <c r="E27"/>
  <c r="E28"/>
  <c r="E29"/>
  <c r="F28"/>
  <c r="F27" s="1"/>
  <c r="F29"/>
  <c r="E13"/>
  <c r="E14"/>
  <c r="E16"/>
  <c r="E8"/>
  <c r="F12"/>
  <c r="F8" s="1"/>
  <c r="F152"/>
  <c r="F141"/>
  <c r="F140" s="1"/>
  <c r="E140"/>
  <c r="D140"/>
  <c r="F133"/>
  <c r="F132" s="1"/>
  <c r="F135"/>
  <c r="D136"/>
  <c r="F137"/>
  <c r="F138"/>
  <c r="F139"/>
  <c r="F143"/>
  <c r="E145"/>
  <c r="D145"/>
  <c r="F146"/>
  <c r="F147"/>
  <c r="F148"/>
  <c r="F153"/>
  <c r="F127"/>
  <c r="F126" s="1"/>
  <c r="E129"/>
  <c r="F107"/>
  <c r="F111"/>
  <c r="F113"/>
  <c r="F112" s="1"/>
  <c r="F117"/>
  <c r="E121"/>
  <c r="D121"/>
  <c r="E88"/>
  <c r="F87"/>
  <c r="F86" s="1"/>
  <c r="F89"/>
  <c r="F88" s="1"/>
  <c r="F91"/>
  <c r="F90" s="1"/>
  <c r="E90"/>
  <c r="E92"/>
  <c r="F93"/>
  <c r="F92" s="1"/>
  <c r="E97"/>
  <c r="E96" s="1"/>
  <c r="E94" s="1"/>
  <c r="D97"/>
  <c r="F98"/>
  <c r="F97" s="1"/>
  <c r="F96" s="1"/>
  <c r="F94" s="1"/>
  <c r="F64"/>
  <c r="F63" s="1"/>
  <c r="E59"/>
  <c r="D59"/>
  <c r="F60"/>
  <c r="F59" s="1"/>
  <c r="F58" s="1"/>
  <c r="E66"/>
  <c r="E65" s="1"/>
  <c r="F67"/>
  <c r="F66" s="1"/>
  <c r="F65" s="1"/>
  <c r="E77"/>
  <c r="E76" s="1"/>
  <c r="E75" s="1"/>
  <c r="F78"/>
  <c r="F77" s="1"/>
  <c r="F76" s="1"/>
  <c r="F75" s="1"/>
  <c r="F35"/>
  <c r="F36"/>
  <c r="F37"/>
  <c r="F39"/>
  <c r="F38" s="1"/>
  <c r="F44"/>
  <c r="F43" s="1"/>
  <c r="F42"/>
  <c r="F41" s="1"/>
  <c r="E41"/>
  <c r="F47"/>
  <c r="F46" s="1"/>
  <c r="F45" s="1"/>
  <c r="E54"/>
  <c r="E53" s="1"/>
  <c r="E52" s="1"/>
  <c r="D54"/>
  <c r="D53" s="1"/>
  <c r="D52" s="1"/>
  <c r="F55"/>
  <c r="F54" s="1"/>
  <c r="F51"/>
  <c r="F50" s="1"/>
  <c r="F49" s="1"/>
  <c r="F48" s="1"/>
  <c r="F26"/>
  <c r="F25" s="1"/>
  <c r="F24" s="1"/>
  <c r="E22"/>
  <c r="F23"/>
  <c r="F22" s="1"/>
  <c r="F21" s="1"/>
  <c r="F116" l="1"/>
  <c r="E128"/>
  <c r="E125" s="1"/>
  <c r="E124" s="1"/>
  <c r="D68"/>
  <c r="F11"/>
  <c r="F10" s="1"/>
  <c r="F9" s="1"/>
  <c r="F145"/>
  <c r="F121"/>
  <c r="F52"/>
  <c r="F53"/>
  <c r="D106"/>
  <c r="D119"/>
  <c r="E119"/>
  <c r="D88"/>
  <c r="E151"/>
  <c r="F142"/>
  <c r="E136"/>
  <c r="F136" s="1"/>
  <c r="E134"/>
  <c r="E132"/>
  <c r="E112"/>
  <c r="E110"/>
  <c r="E105"/>
  <c r="E58"/>
  <c r="E63"/>
  <c r="E62" s="1"/>
  <c r="E50"/>
  <c r="E49" s="1"/>
  <c r="E46"/>
  <c r="E45" s="1"/>
  <c r="E43"/>
  <c r="E40" s="1"/>
  <c r="E38"/>
  <c r="E25"/>
  <c r="E24" s="1"/>
  <c r="E21"/>
  <c r="E11"/>
  <c r="E10" s="1"/>
  <c r="E9" s="1"/>
  <c r="D58"/>
  <c r="D129"/>
  <c r="D128" s="1"/>
  <c r="D151"/>
  <c r="D86"/>
  <c r="D132"/>
  <c r="D112"/>
  <c r="D110"/>
  <c r="D96"/>
  <c r="D94" s="1"/>
  <c r="D43"/>
  <c r="D41"/>
  <c r="D34"/>
  <c r="D38"/>
  <c r="D11"/>
  <c r="D10" s="1"/>
  <c r="D9" s="1"/>
  <c r="D8" s="1"/>
  <c r="D16"/>
  <c r="D22"/>
  <c r="D21" s="1"/>
  <c r="D25"/>
  <c r="D24" s="1"/>
  <c r="D46"/>
  <c r="D45" s="1"/>
  <c r="D50"/>
  <c r="D49" s="1"/>
  <c r="D63"/>
  <c r="D62" s="1"/>
  <c r="D66"/>
  <c r="D65" s="1"/>
  <c r="D134"/>
  <c r="D15" l="1"/>
  <c r="F16"/>
  <c r="F15" s="1"/>
  <c r="F14" s="1"/>
  <c r="F13" s="1"/>
  <c r="D57"/>
  <c r="D56" s="1"/>
  <c r="E57"/>
  <c r="E56" s="1"/>
  <c r="F134"/>
  <c r="D125"/>
  <c r="F151"/>
  <c r="E85"/>
  <c r="D105"/>
  <c r="F106"/>
  <c r="F105" s="1"/>
  <c r="F62"/>
  <c r="D115"/>
  <c r="D114" s="1"/>
  <c r="F34"/>
  <c r="E115"/>
  <c r="E114" s="1"/>
  <c r="D85"/>
  <c r="D84" s="1"/>
  <c r="D83" s="1"/>
  <c r="E33"/>
  <c r="E109"/>
  <c r="E104" s="1"/>
  <c r="E20"/>
  <c r="E18" s="1"/>
  <c r="D33"/>
  <c r="D109"/>
  <c r="D40"/>
  <c r="F40" s="1"/>
  <c r="D14"/>
  <c r="D13" s="1"/>
  <c r="D20"/>
  <c r="D18" s="1"/>
  <c r="F131" l="1"/>
  <c r="D104"/>
  <c r="D103" s="1"/>
  <c r="F125"/>
  <c r="D124"/>
  <c r="F124" s="1"/>
  <c r="F115"/>
  <c r="F114" s="1"/>
  <c r="F109"/>
  <c r="F85"/>
  <c r="F84" s="1"/>
  <c r="F33"/>
  <c r="E84"/>
  <c r="E83" s="1"/>
  <c r="F83" s="1"/>
  <c r="F56"/>
  <c r="F57"/>
  <c r="F18"/>
  <c r="F20" s="1"/>
  <c r="E32"/>
  <c r="D32"/>
  <c r="E103" l="1"/>
  <c r="F104"/>
  <c r="D31"/>
  <c r="D162" s="1"/>
  <c r="E31"/>
  <c r="F32"/>
  <c r="F103" l="1"/>
  <c r="E162"/>
  <c r="F162" s="1"/>
  <c r="F31"/>
  <c r="D100"/>
</calcChain>
</file>

<file path=xl/sharedStrings.xml><?xml version="1.0" encoding="utf-8"?>
<sst xmlns="http://schemas.openxmlformats.org/spreadsheetml/2006/main" count="255" uniqueCount="199">
  <si>
    <t>руб.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</si>
  <si>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</si>
  <si>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</si>
  <si>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</si>
  <si>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</si>
  <si>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</si>
  <si>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</si>
  <si>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</si>
  <si>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</si>
  <si>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</si>
  <si>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</si>
  <si>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</si>
  <si>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</si>
  <si>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</si>
  <si>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</si>
  <si>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</si>
  <si>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</si>
  <si>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</si>
  <si>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</si>
  <si>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</si>
  <si>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</si>
  <si>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</si>
  <si>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</si>
  <si>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</si>
  <si>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</si>
  <si>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</si>
  <si>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</si>
  <si>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</si>
  <si>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</si>
  <si>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</si>
  <si>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</si>
  <si>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</si>
  <si>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</si>
  <si>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</si>
  <si>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</si>
  <si>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</si>
  <si>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</si>
  <si>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</si>
  <si>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</si>
  <si>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</si>
  <si>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</si>
  <si>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</si>
  <si>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</si>
  <si>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</si>
  <si>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</si>
  <si>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</si>
  <si>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</si>
  <si>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</si>
  <si>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</si>
  <si>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</si>
  <si>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</si>
  <si>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</si>
  <si>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</si>
  <si>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</si>
  <si>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</si>
  <si>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</si>
  <si>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</si>
  <si>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</si>
  <si>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</si>
  <si>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</si>
  <si>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</si>
  <si>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</si>
  <si>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</si>
  <si>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</si>
  <si>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</si>
  <si>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</si>
  <si>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</si>
  <si>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</si>
  <si>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</si>
  <si>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</si>
  <si>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</si>
  <si>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</si>
  <si>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</si>
  <si>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</si>
  <si>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</si>
  <si>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</si>
  <si>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</si>
  <si>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</si>
  <si>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</si>
  <si>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</si>
  <si>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</si>
  <si>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</si>
  <si>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</si>
  <si>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</si>
  <si>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</si>
  <si>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</si>
  <si>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</si>
  <si>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</si>
  <si>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</si>
  <si>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</si>
  <si>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</si>
  <si>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</si>
  <si>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</si>
  <si>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</si>
  <si>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</si>
  <si>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</si>
  <si>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</si>
  <si>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</si>
  <si>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</si>
  <si>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</si>
  <si>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</si>
  <si>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</si>
  <si>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</si>
  <si>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</si>
  <si>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</si>
  <si>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</si>
  <si>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</si>
  <si>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</si>
  <si>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</si>
  <si>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</si>
  <si>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</si>
  <si>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</si>
  <si>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</si>
  <si>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</si>
  <si>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</si>
  <si>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</si>
  <si>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</si>
  <si>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</si>
  <si>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</si>
  <si>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</si>
  <si>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</si>
  <si>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</si>
  <si>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</si>
  <si>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</si>
  <si>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</si>
  <si>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</si>
  <si>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</si>
  <si>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</si>
  <si>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</si>
  <si>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</si>
  <si>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</si>
  <si>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</si>
  <si>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</si>
  <si>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</si>
  <si>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</si>
  <si>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</si>
  <si>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</si>
  <si>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</si>
  <si>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</si>
  <si>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</si>
  <si>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</si>
  <si>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</si>
  <si>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</si>
  <si>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</si>
  <si>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</si>
  <si>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</si>
  <si>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</si>
  <si>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</si>
  <si>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</si>
  <si>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</si>
  <si>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</si>
  <si>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</si>
  <si>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</si>
  <si>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</si>
  <si>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</si>
  <si>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</si>
  <si>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</si>
  <si>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</si>
  <si>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</si>
  <si>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</si>
  <si>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</si>
  <si>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</si>
  <si>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</si>
  <si>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</si>
  <si>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</si>
  <si>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</si>
  <si>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</si>
  <si>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</si>
  <si>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</si>
  <si>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</si>
  <si>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</si>
  <si>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</si>
  <si>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</si>
  <si>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</si>
  <si>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</si>
  <si>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</si>
  <si>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</si>
  <si>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</si>
  <si>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</si>
  <si>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</si>
  <si>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</si>
  <si>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</si>
  <si>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</si>
  <si>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</si>
  <si>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</si>
  <si>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</si>
  <si>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</si>
  <si>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</si>
  <si>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</si>
  <si>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</si>
  <si>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</si>
  <si>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 xml:space="preserve">Муниципальная целевая программа «Доступная среда »  </t>
  </si>
  <si>
    <t>Выполнение других обязательств государства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</si>
  <si>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Исполнение расходов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1 полугодие 2020 год
</t>
    </r>
    <r>
      <rPr>
        <b/>
        <sz val="14"/>
        <color theme="1"/>
        <rFont val="Times New Roman"/>
        <family val="1"/>
        <charset val="204"/>
      </rPr>
      <t xml:space="preserve">
</t>
    </r>
  </si>
  <si>
    <t>1 полуг.2020 год                    (руб.)план</t>
  </si>
  <si>
    <t>1 полуг.2020 год факт</t>
  </si>
  <si>
    <t xml:space="preserve">Муниципальная  программа «Доступная среда в Великосельском сельском поселении»  </t>
  </si>
  <si>
    <t xml:space="preserve">Муниципальная программа «Формирование современной городской среды в Великосельском сельском поселении»
</t>
  </si>
  <si>
    <t>Приложение 2 к   решению Муниципального Совета Великосельского  сельского поселения      от 25.08.2020 г. № 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</si>
</sst>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topLeftCell="A164" workbookViewId="0">
      <selection activeCell="D7" sqref="D7"/>
    </sheetView>
  </sheetViews>
  <sheetFormatPr defaultRowHeight="15"/>
  <cols>
    <col min="1" max="1" width="54.85546875" customWidth="1"/>
    <col min="2" max="2" width="15.140625" customWidth="1"/>
    <col min="3" max="3" width="8.140625" customWidth="1"/>
    <col min="4" max="4" width="12.85546875" customWidth="1"/>
    <col min="5" max="5" width="12.42578125" customWidth="1"/>
    <col min="6" max="6" width="10.42578125" bestFit="1" customWidth="1"/>
  </cols>
  <sheetData>
    <row r="1" spans="1:6" ht="15.6" customHeight="1">
      <c r="A1" s="62"/>
      <c r="B1" s="62"/>
      <c r="C1" s="79" t="s">
        <v>198</v>
      </c>
      <c r="D1" s="79"/>
      <c r="E1" s="79"/>
      <c r="F1" s="79"/>
    </row>
    <row r="2" spans="1:6" ht="43.15" customHeight="1">
      <c r="A2" s="63"/>
      <c r="B2" s="63"/>
      <c r="C2" s="79"/>
      <c r="D2" s="79"/>
      <c r="E2" s="79"/>
      <c r="F2" s="79"/>
    </row>
    <row r="3" spans="1:6" ht="15.6" hidden="1" customHeight="1">
      <c r="A3" s="62"/>
      <c r="B3" s="62"/>
      <c r="C3" s="79"/>
      <c r="D3" s="79"/>
      <c r="E3" s="79"/>
      <c r="F3" s="79"/>
    </row>
    <row r="4" spans="1:6" ht="15.6" hidden="1" customHeight="1">
      <c r="A4" s="2"/>
      <c r="B4" s="2"/>
      <c r="C4" s="79"/>
      <c r="D4" s="79"/>
      <c r="E4" s="79"/>
      <c r="F4" s="79"/>
    </row>
    <row r="5" spans="1:6" ht="60.75" customHeight="1">
      <c r="A5" s="80" t="s">
        <v>193</v>
      </c>
      <c r="B5" s="80"/>
      <c r="C5" s="80"/>
      <c r="D5" s="80"/>
    </row>
    <row r="6" spans="1:6" ht="25.15" customHeight="1" thickBot="1">
      <c r="A6" s="2"/>
      <c r="B6" s="2"/>
      <c r="C6" s="1"/>
      <c r="D6" s="3" t="s">
        <v>0</v>
      </c>
    </row>
    <row r="7" spans="1:6" ht="63.75" thickBot="1">
      <c r="A7" s="4" t="s">
        <v>1</v>
      </c>
      <c r="B7" s="5" t="s">
        <v>2</v>
      </c>
      <c r="C7" s="5" t="s">
        <v>3</v>
      </c>
      <c r="D7" s="27" t="s">
        <v>194</v>
      </c>
      <c r="E7" s="66" t="s">
        <v>195</v>
      </c>
      <c r="F7" s="28" t="s">
        <v>140</v>
      </c>
    </row>
    <row r="8" spans="1:6" ht="31.15" customHeight="1" thickBot="1">
      <c r="A8" s="64" t="s">
        <v>196</v>
      </c>
      <c r="B8" s="22" t="s">
        <v>119</v>
      </c>
      <c r="C8" s="4"/>
      <c r="D8" s="31">
        <f t="shared" ref="D8:E11" si="0">SUM(D9)</f>
        <v>80000</v>
      </c>
      <c r="E8" s="32">
        <f>E12</f>
        <v>0</v>
      </c>
      <c r="F8" s="33">
        <f>F12</f>
        <v>0</v>
      </c>
    </row>
    <row r="9" spans="1:6" ht="32.25" thickBot="1">
      <c r="A9" s="44" t="s">
        <v>191</v>
      </c>
      <c r="B9" s="23" t="s">
        <v>121</v>
      </c>
      <c r="C9" s="7"/>
      <c r="D9" s="34">
        <f t="shared" si="0"/>
        <v>80000</v>
      </c>
      <c r="E9" s="35">
        <f t="shared" si="0"/>
        <v>0</v>
      </c>
      <c r="F9" s="36">
        <f>F10</f>
        <v>0</v>
      </c>
    </row>
    <row r="10" spans="1:6" ht="32.25" thickBot="1">
      <c r="A10" s="45" t="s">
        <v>120</v>
      </c>
      <c r="B10" s="24" t="s">
        <v>122</v>
      </c>
      <c r="C10" s="7"/>
      <c r="D10" s="37">
        <f t="shared" si="0"/>
        <v>80000</v>
      </c>
      <c r="E10" s="35">
        <f t="shared" si="0"/>
        <v>0</v>
      </c>
      <c r="F10" s="36">
        <f>F11</f>
        <v>0</v>
      </c>
    </row>
    <row r="11" spans="1:6" ht="32.25" thickBot="1">
      <c r="A11" s="46" t="s">
        <v>157</v>
      </c>
      <c r="B11" s="25" t="s">
        <v>123</v>
      </c>
      <c r="C11" s="7"/>
      <c r="D11" s="37">
        <f t="shared" si="0"/>
        <v>80000</v>
      </c>
      <c r="E11" s="35">
        <f t="shared" si="0"/>
        <v>0</v>
      </c>
      <c r="F11" s="36">
        <f>F12</f>
        <v>0</v>
      </c>
    </row>
    <row r="12" spans="1:6" ht="32.25" thickBot="1">
      <c r="A12" s="47" t="s">
        <v>18</v>
      </c>
      <c r="B12" s="20"/>
      <c r="C12" s="18">
        <v>200</v>
      </c>
      <c r="D12" s="34">
        <v>80000</v>
      </c>
      <c r="E12" s="35">
        <v>0</v>
      </c>
      <c r="F12" s="36">
        <f>E12/D12*100</f>
        <v>0</v>
      </c>
    </row>
    <row r="13" spans="1:6" ht="48" thickBot="1">
      <c r="A13" s="29" t="s">
        <v>4</v>
      </c>
      <c r="B13" s="6" t="s">
        <v>5</v>
      </c>
      <c r="C13" s="43"/>
      <c r="D13" s="31">
        <f>SUM(D14)</f>
        <v>1594876</v>
      </c>
      <c r="E13" s="32">
        <f>E17</f>
        <v>616480.19999999995</v>
      </c>
      <c r="F13" s="33">
        <f>F14</f>
        <v>38.653801298658955</v>
      </c>
    </row>
    <row r="14" spans="1:6" ht="48" thickBot="1">
      <c r="A14" s="15" t="s">
        <v>6</v>
      </c>
      <c r="B14" s="7" t="s">
        <v>7</v>
      </c>
      <c r="C14" s="14"/>
      <c r="D14" s="37">
        <f>SUM(D15)</f>
        <v>1594876</v>
      </c>
      <c r="E14" s="35">
        <f>E17</f>
        <v>616480.19999999995</v>
      </c>
      <c r="F14" s="36">
        <f>F15</f>
        <v>38.653801298658955</v>
      </c>
    </row>
    <row r="15" spans="1:6" ht="48" thickBot="1">
      <c r="A15" s="16" t="s">
        <v>8</v>
      </c>
      <c r="B15" s="7" t="s">
        <v>9</v>
      </c>
      <c r="C15" s="14"/>
      <c r="D15" s="37">
        <f>SUM(D16)</f>
        <v>1594876</v>
      </c>
      <c r="E15" s="35">
        <f>E16</f>
        <v>616480.19999999995</v>
      </c>
      <c r="F15" s="36">
        <f>F16</f>
        <v>38.653801298658955</v>
      </c>
    </row>
    <row r="16" spans="1:6" ht="63.75" thickBot="1">
      <c r="A16" s="16" t="s">
        <v>139</v>
      </c>
      <c r="B16" s="7" t="s">
        <v>128</v>
      </c>
      <c r="C16" s="14"/>
      <c r="D16" s="37">
        <f>SUM(D17)</f>
        <v>1594876</v>
      </c>
      <c r="E16" s="35">
        <f>E17</f>
        <v>616480.19999999995</v>
      </c>
      <c r="F16" s="36">
        <f>E16/D16*100</f>
        <v>38.653801298658955</v>
      </c>
    </row>
    <row r="17" spans="1:6" ht="16.5" thickBot="1">
      <c r="A17" s="48" t="s">
        <v>10</v>
      </c>
      <c r="B17" s="21"/>
      <c r="C17" s="18">
        <v>300</v>
      </c>
      <c r="D17" s="34">
        <v>1594876</v>
      </c>
      <c r="E17" s="35">
        <v>616480.19999999995</v>
      </c>
      <c r="F17" s="36">
        <v>38.700000000000003</v>
      </c>
    </row>
    <row r="18" spans="1:6" ht="78.75" customHeight="1">
      <c r="A18" s="71" t="s">
        <v>109</v>
      </c>
      <c r="B18" s="75" t="s">
        <v>11</v>
      </c>
      <c r="C18" s="75"/>
      <c r="D18" s="73">
        <f>D20+D27</f>
        <v>398900</v>
      </c>
      <c r="E18" s="67">
        <f>SUM(E20+E27)</f>
        <v>121519.84</v>
      </c>
      <c r="F18" s="69">
        <f>E18/D18*100</f>
        <v>30.463735271997994</v>
      </c>
    </row>
    <row r="19" spans="1:6" ht="15.75" thickBot="1">
      <c r="A19" s="72"/>
      <c r="B19" s="76"/>
      <c r="C19" s="76"/>
      <c r="D19" s="74"/>
      <c r="E19" s="68"/>
      <c r="F19" s="70"/>
    </row>
    <row r="20" spans="1:6" ht="63.75" thickBot="1">
      <c r="A20" s="49" t="s">
        <v>12</v>
      </c>
      <c r="B20" s="9" t="s">
        <v>13</v>
      </c>
      <c r="C20" s="9"/>
      <c r="D20" s="38">
        <f>SUM(D21+D24)</f>
        <v>388900</v>
      </c>
      <c r="E20" s="35">
        <f>SUM(E21+E24)</f>
        <v>121519.84</v>
      </c>
      <c r="F20" s="36">
        <f>F18</f>
        <v>30.463735271997994</v>
      </c>
    </row>
    <row r="21" spans="1:6" ht="48" thickBot="1">
      <c r="A21" s="49" t="s">
        <v>14</v>
      </c>
      <c r="B21" s="9" t="s">
        <v>15</v>
      </c>
      <c r="C21" s="9"/>
      <c r="D21" s="39">
        <f>SUM(D22)</f>
        <v>167900</v>
      </c>
      <c r="E21" s="35">
        <f>SUM(E22)</f>
        <v>24000</v>
      </c>
      <c r="F21" s="36">
        <f>F22</f>
        <v>14.29422275163788</v>
      </c>
    </row>
    <row r="22" spans="1:6" ht="63.75" thickBot="1">
      <c r="A22" s="49" t="s">
        <v>16</v>
      </c>
      <c r="B22" s="8" t="s">
        <v>17</v>
      </c>
      <c r="C22" s="8"/>
      <c r="D22" s="39">
        <f>SUM(D23)</f>
        <v>167900</v>
      </c>
      <c r="E22" s="35">
        <f>E23</f>
        <v>24000</v>
      </c>
      <c r="F22" s="36">
        <f>F23</f>
        <v>14.29422275163788</v>
      </c>
    </row>
    <row r="23" spans="1:6" ht="32.25" thickBot="1">
      <c r="A23" s="48" t="s">
        <v>18</v>
      </c>
      <c r="B23" s="10" t="s">
        <v>19</v>
      </c>
      <c r="C23" s="10">
        <v>200</v>
      </c>
      <c r="D23" s="38">
        <v>167900</v>
      </c>
      <c r="E23" s="35">
        <v>24000</v>
      </c>
      <c r="F23" s="36">
        <f>E23/D23*100</f>
        <v>14.29422275163788</v>
      </c>
    </row>
    <row r="24" spans="1:6" ht="79.5" thickBot="1">
      <c r="A24" s="49" t="s">
        <v>20</v>
      </c>
      <c r="B24" s="8" t="s">
        <v>21</v>
      </c>
      <c r="C24" s="10"/>
      <c r="D24" s="38">
        <f>SUM(D25)</f>
        <v>221000</v>
      </c>
      <c r="E24" s="35">
        <f>SUM(E25)</f>
        <v>97519.84</v>
      </c>
      <c r="F24" s="36">
        <f>F25</f>
        <v>44.126624434389136</v>
      </c>
    </row>
    <row r="25" spans="1:6" ht="63.75" thickBot="1">
      <c r="A25" s="49" t="s">
        <v>16</v>
      </c>
      <c r="B25" s="8" t="s">
        <v>22</v>
      </c>
      <c r="C25" s="10"/>
      <c r="D25" s="38">
        <f>SUM(D26)</f>
        <v>221000</v>
      </c>
      <c r="E25" s="35">
        <f>SUM(E26)</f>
        <v>97519.84</v>
      </c>
      <c r="F25" s="36">
        <f>F26</f>
        <v>44.126624434389136</v>
      </c>
    </row>
    <row r="26" spans="1:6" ht="32.25" thickBot="1">
      <c r="A26" s="48" t="s">
        <v>18</v>
      </c>
      <c r="B26" s="8"/>
      <c r="C26" s="10">
        <v>200</v>
      </c>
      <c r="D26" s="38">
        <v>221000</v>
      </c>
      <c r="E26" s="35">
        <v>97519.84</v>
      </c>
      <c r="F26" s="36">
        <f t="shared" ref="F26:F37" si="1">E26/D26*100</f>
        <v>44.126624434389136</v>
      </c>
    </row>
    <row r="27" spans="1:6" ht="32.25" thickBot="1">
      <c r="A27" s="49" t="s">
        <v>162</v>
      </c>
      <c r="B27" s="8" t="s">
        <v>161</v>
      </c>
      <c r="C27" s="10"/>
      <c r="D27" s="38">
        <f>D28</f>
        <v>10000</v>
      </c>
      <c r="E27" s="35">
        <f>E30</f>
        <v>0</v>
      </c>
      <c r="F27" s="36">
        <f>F28</f>
        <v>0</v>
      </c>
    </row>
    <row r="28" spans="1:6" ht="48" thickBot="1">
      <c r="A28" s="49" t="s">
        <v>163</v>
      </c>
      <c r="B28" s="8" t="s">
        <v>160</v>
      </c>
      <c r="C28" s="10"/>
      <c r="D28" s="38">
        <f>D29</f>
        <v>10000</v>
      </c>
      <c r="E28" s="35">
        <f>E30</f>
        <v>0</v>
      </c>
      <c r="F28" s="36">
        <f>F30</f>
        <v>0</v>
      </c>
    </row>
    <row r="29" spans="1:6" ht="32.25" thickBot="1">
      <c r="A29" s="48" t="s">
        <v>158</v>
      </c>
      <c r="B29" s="8" t="s">
        <v>159</v>
      </c>
      <c r="C29" s="10"/>
      <c r="D29" s="38">
        <f>D30</f>
        <v>10000</v>
      </c>
      <c r="E29" s="35">
        <f>E30</f>
        <v>0</v>
      </c>
      <c r="F29" s="36">
        <f>F30</f>
        <v>0</v>
      </c>
    </row>
    <row r="30" spans="1:6" ht="32.25" thickBot="1">
      <c r="A30" s="48" t="s">
        <v>18</v>
      </c>
      <c r="B30" s="8"/>
      <c r="C30" s="10">
        <v>200</v>
      </c>
      <c r="D30" s="38">
        <v>10000</v>
      </c>
      <c r="E30" s="35">
        <v>0</v>
      </c>
      <c r="F30" s="36">
        <v>0</v>
      </c>
    </row>
    <row r="31" spans="1:6" ht="32.25" thickBot="1">
      <c r="A31" s="29" t="s">
        <v>110</v>
      </c>
      <c r="B31" s="12" t="s">
        <v>23</v>
      </c>
      <c r="C31" s="12"/>
      <c r="D31" s="40">
        <f>SUM(D32+D48+D52)</f>
        <v>6407239</v>
      </c>
      <c r="E31" s="32">
        <f>SUM(E32+E48+E52)</f>
        <v>3214374.28</v>
      </c>
      <c r="F31" s="33">
        <f t="shared" si="1"/>
        <v>50.167853579365463</v>
      </c>
    </row>
    <row r="32" spans="1:6" ht="32.25" thickBot="1">
      <c r="A32" s="49" t="s">
        <v>24</v>
      </c>
      <c r="B32" s="9" t="s">
        <v>25</v>
      </c>
      <c r="C32" s="9"/>
      <c r="D32" s="38">
        <f>SUM(D33+D40+D45)</f>
        <v>6297239</v>
      </c>
      <c r="E32" s="35">
        <f>SUM(E33+E40+E45)</f>
        <v>3205374.28</v>
      </c>
      <c r="F32" s="36">
        <f t="shared" si="1"/>
        <v>50.901264506555968</v>
      </c>
    </row>
    <row r="33" spans="1:6" ht="48" thickBot="1">
      <c r="A33" s="49" t="s">
        <v>26</v>
      </c>
      <c r="B33" s="8" t="s">
        <v>27</v>
      </c>
      <c r="C33" s="9"/>
      <c r="D33" s="39">
        <f>SUM(D34+D38)</f>
        <v>5669749</v>
      </c>
      <c r="E33" s="35">
        <f>SUM(E34+E38)</f>
        <v>3010252.4899999998</v>
      </c>
      <c r="F33" s="36">
        <f t="shared" si="1"/>
        <v>53.09322317442976</v>
      </c>
    </row>
    <row r="34" spans="1:6" ht="48" thickBot="1">
      <c r="A34" s="49" t="s">
        <v>28</v>
      </c>
      <c r="B34" s="8" t="s">
        <v>29</v>
      </c>
      <c r="C34" s="8"/>
      <c r="D34" s="39">
        <f>SUM(D35:D37)</f>
        <v>4504820</v>
      </c>
      <c r="E34" s="35">
        <f>SUM(E35+E36+E37)</f>
        <v>2548603.17</v>
      </c>
      <c r="F34" s="36">
        <f t="shared" si="1"/>
        <v>56.575027859048753</v>
      </c>
    </row>
    <row r="35" spans="1:6" ht="79.5" thickBot="1">
      <c r="A35" s="48" t="s">
        <v>30</v>
      </c>
      <c r="B35" s="10"/>
      <c r="C35" s="10">
        <v>100</v>
      </c>
      <c r="D35" s="38">
        <v>2185610</v>
      </c>
      <c r="E35" s="35">
        <v>1353379.94</v>
      </c>
      <c r="F35" s="36">
        <f t="shared" si="1"/>
        <v>61.922298122720889</v>
      </c>
    </row>
    <row r="36" spans="1:6" ht="32.25" thickBot="1">
      <c r="A36" s="48" t="s">
        <v>18</v>
      </c>
      <c r="B36" s="10" t="s">
        <v>19</v>
      </c>
      <c r="C36" s="10">
        <v>200</v>
      </c>
      <c r="D36" s="38">
        <v>2308710</v>
      </c>
      <c r="E36" s="35">
        <v>1186306.32</v>
      </c>
      <c r="F36" s="36">
        <f t="shared" si="1"/>
        <v>51.383946879426176</v>
      </c>
    </row>
    <row r="37" spans="1:6" ht="16.5" thickBot="1">
      <c r="A37" s="50" t="s">
        <v>59</v>
      </c>
      <c r="B37" s="19"/>
      <c r="C37" s="10">
        <v>800</v>
      </c>
      <c r="D37" s="38">
        <v>10500</v>
      </c>
      <c r="E37" s="35">
        <v>8916.91</v>
      </c>
      <c r="F37" s="36">
        <f t="shared" si="1"/>
        <v>84.922952380952381</v>
      </c>
    </row>
    <row r="38" spans="1:6" ht="32.25" thickBot="1">
      <c r="A38" s="46" t="s">
        <v>124</v>
      </c>
      <c r="B38" s="8" t="s">
        <v>125</v>
      </c>
      <c r="C38" s="11"/>
      <c r="D38" s="39">
        <f>SUM(D39)</f>
        <v>1164929</v>
      </c>
      <c r="E38" s="35">
        <f>SUM(E39)</f>
        <v>461649.32</v>
      </c>
      <c r="F38" s="36">
        <f>F39</f>
        <v>39.628966228843133</v>
      </c>
    </row>
    <row r="39" spans="1:6" ht="79.5" thickBot="1">
      <c r="A39" s="51" t="s">
        <v>105</v>
      </c>
      <c r="B39" s="10"/>
      <c r="C39" s="10">
        <v>100</v>
      </c>
      <c r="D39" s="38">
        <v>1164929</v>
      </c>
      <c r="E39" s="35">
        <v>461649.32</v>
      </c>
      <c r="F39" s="36">
        <f>E39/D39*100</f>
        <v>39.628966228843133</v>
      </c>
    </row>
    <row r="40" spans="1:6" ht="32.25" thickBot="1">
      <c r="A40" s="49" t="s">
        <v>31</v>
      </c>
      <c r="B40" s="8" t="s">
        <v>32</v>
      </c>
      <c r="C40" s="10"/>
      <c r="D40" s="38">
        <f>SUM(D41+D43)</f>
        <v>612490</v>
      </c>
      <c r="E40" s="35">
        <f>SUM(E41+E43)</f>
        <v>195121.79</v>
      </c>
      <c r="F40" s="36">
        <f>E40/D40*100</f>
        <v>31.857138892063546</v>
      </c>
    </row>
    <row r="41" spans="1:6" ht="48" thickBot="1">
      <c r="A41" s="49" t="s">
        <v>28</v>
      </c>
      <c r="B41" s="8" t="s">
        <v>33</v>
      </c>
      <c r="C41" s="10"/>
      <c r="D41" s="39">
        <f>SUM(D42)</f>
        <v>469990</v>
      </c>
      <c r="E41" s="35">
        <f>E42</f>
        <v>179725</v>
      </c>
      <c r="F41" s="36">
        <f>F42</f>
        <v>38.24017532287921</v>
      </c>
    </row>
    <row r="42" spans="1:6" ht="32.25" thickBot="1">
      <c r="A42" s="48" t="s">
        <v>18</v>
      </c>
      <c r="B42" s="8"/>
      <c r="C42" s="10">
        <v>200</v>
      </c>
      <c r="D42" s="38">
        <v>469990</v>
      </c>
      <c r="E42" s="35">
        <v>179725</v>
      </c>
      <c r="F42" s="36">
        <f>E42/D42*100</f>
        <v>38.24017532287921</v>
      </c>
    </row>
    <row r="43" spans="1:6" ht="63.75" thickBot="1">
      <c r="A43" s="16" t="s">
        <v>34</v>
      </c>
      <c r="B43" s="8" t="s">
        <v>35</v>
      </c>
      <c r="C43" s="10"/>
      <c r="D43" s="39">
        <f>SUM(D44)</f>
        <v>142500</v>
      </c>
      <c r="E43" s="35">
        <f>SUM(E44)</f>
        <v>15396.79</v>
      </c>
      <c r="F43" s="36">
        <f>F44</f>
        <v>10.804764912280703</v>
      </c>
    </row>
    <row r="44" spans="1:6" ht="32.25" thickBot="1">
      <c r="A44" s="48" t="s">
        <v>18</v>
      </c>
      <c r="B44" s="11"/>
      <c r="C44" s="10">
        <v>800</v>
      </c>
      <c r="D44" s="38">
        <v>142500</v>
      </c>
      <c r="E44" s="35">
        <v>15396.79</v>
      </c>
      <c r="F44" s="36">
        <f>E44/D44*100</f>
        <v>10.804764912280703</v>
      </c>
    </row>
    <row r="45" spans="1:6" ht="32.25" thickBot="1">
      <c r="A45" s="49" t="s">
        <v>36</v>
      </c>
      <c r="B45" s="8" t="s">
        <v>37</v>
      </c>
      <c r="C45" s="10"/>
      <c r="D45" s="39">
        <f>SUM(D46)</f>
        <v>15000</v>
      </c>
      <c r="E45" s="35">
        <f>SUM(E46)</f>
        <v>0</v>
      </c>
      <c r="F45" s="36">
        <f>F46</f>
        <v>0</v>
      </c>
    </row>
    <row r="46" spans="1:6" ht="48" thickBot="1">
      <c r="A46" s="49" t="s">
        <v>38</v>
      </c>
      <c r="B46" s="8" t="s">
        <v>39</v>
      </c>
      <c r="C46" s="10"/>
      <c r="D46" s="39">
        <f>SUM(D47)</f>
        <v>15000</v>
      </c>
      <c r="E46" s="35">
        <f>SUM(E47)</f>
        <v>0</v>
      </c>
      <c r="F46" s="36">
        <f>F47</f>
        <v>0</v>
      </c>
    </row>
    <row r="47" spans="1:6" ht="32.25" thickBot="1">
      <c r="A47" s="48" t="s">
        <v>18</v>
      </c>
      <c r="B47" s="11"/>
      <c r="C47" s="10">
        <v>200</v>
      </c>
      <c r="D47" s="38">
        <v>15000</v>
      </c>
      <c r="E47" s="35">
        <v>0</v>
      </c>
      <c r="F47" s="36">
        <f>E47/D47*100</f>
        <v>0</v>
      </c>
    </row>
    <row r="48" spans="1:6" ht="32.25" thickBot="1">
      <c r="A48" s="48" t="s">
        <v>40</v>
      </c>
      <c r="B48" s="9" t="s">
        <v>41</v>
      </c>
      <c r="C48" s="10"/>
      <c r="D48" s="38">
        <v>65000</v>
      </c>
      <c r="E48" s="35">
        <v>0</v>
      </c>
      <c r="F48" s="36">
        <f>F49</f>
        <v>0</v>
      </c>
    </row>
    <row r="49" spans="1:6" ht="63.75" thickBot="1">
      <c r="A49" s="49" t="s">
        <v>42</v>
      </c>
      <c r="B49" s="8" t="s">
        <v>43</v>
      </c>
      <c r="C49" s="11"/>
      <c r="D49" s="39">
        <f t="shared" ref="D49:E50" si="2">SUM(D50)</f>
        <v>65000</v>
      </c>
      <c r="E49" s="35">
        <f t="shared" si="2"/>
        <v>0</v>
      </c>
      <c r="F49" s="36">
        <f>F50</f>
        <v>0</v>
      </c>
    </row>
    <row r="50" spans="1:6" ht="32.25" thickBot="1">
      <c r="A50" s="49" t="s">
        <v>44</v>
      </c>
      <c r="B50" s="8" t="s">
        <v>45</v>
      </c>
      <c r="C50" s="11"/>
      <c r="D50" s="39">
        <f t="shared" si="2"/>
        <v>65000</v>
      </c>
      <c r="E50" s="35">
        <f t="shared" si="2"/>
        <v>0</v>
      </c>
      <c r="F50" s="36">
        <f>F51</f>
        <v>0</v>
      </c>
    </row>
    <row r="51" spans="1:6" ht="32.25" thickBot="1">
      <c r="A51" s="48" t="s">
        <v>18</v>
      </c>
      <c r="B51" s="9"/>
      <c r="C51" s="10">
        <v>200</v>
      </c>
      <c r="D51" s="38">
        <v>65000</v>
      </c>
      <c r="E51" s="35">
        <v>0</v>
      </c>
      <c r="F51" s="36">
        <f>E51/D51*100</f>
        <v>0</v>
      </c>
    </row>
    <row r="52" spans="1:6" ht="32.25" thickBot="1">
      <c r="A52" s="49" t="s">
        <v>150</v>
      </c>
      <c r="B52" s="9" t="s">
        <v>151</v>
      </c>
      <c r="C52" s="10"/>
      <c r="D52" s="38">
        <f t="shared" ref="D52:E54" si="3">D53</f>
        <v>45000</v>
      </c>
      <c r="E52" s="35">
        <f t="shared" si="3"/>
        <v>9000</v>
      </c>
      <c r="F52" s="36">
        <f>F54</f>
        <v>20</v>
      </c>
    </row>
    <row r="53" spans="1:6" ht="63.75" thickBot="1">
      <c r="A53" s="49" t="s">
        <v>153</v>
      </c>
      <c r="B53" s="9" t="s">
        <v>152</v>
      </c>
      <c r="C53" s="10"/>
      <c r="D53" s="38">
        <f t="shared" si="3"/>
        <v>45000</v>
      </c>
      <c r="E53" s="35">
        <f t="shared" si="3"/>
        <v>9000</v>
      </c>
      <c r="F53" s="36">
        <f>F54</f>
        <v>20</v>
      </c>
    </row>
    <row r="54" spans="1:6" ht="32.25" thickBot="1">
      <c r="A54" s="49" t="s">
        <v>150</v>
      </c>
      <c r="B54" s="9" t="s">
        <v>154</v>
      </c>
      <c r="C54" s="10"/>
      <c r="D54" s="38">
        <f t="shared" si="3"/>
        <v>45000</v>
      </c>
      <c r="E54" s="35">
        <f t="shared" si="3"/>
        <v>9000</v>
      </c>
      <c r="F54" s="36">
        <f>F55</f>
        <v>20</v>
      </c>
    </row>
    <row r="55" spans="1:6" ht="32.25" thickBot="1">
      <c r="A55" s="48" t="s">
        <v>18</v>
      </c>
      <c r="B55" s="9"/>
      <c r="C55" s="10">
        <v>200</v>
      </c>
      <c r="D55" s="38">
        <v>45000</v>
      </c>
      <c r="E55" s="35">
        <v>9000</v>
      </c>
      <c r="F55" s="36">
        <f>E55/D55*100</f>
        <v>20</v>
      </c>
    </row>
    <row r="56" spans="1:6" ht="63.75" thickBot="1">
      <c r="A56" s="15" t="s">
        <v>46</v>
      </c>
      <c r="B56" s="12" t="s">
        <v>47</v>
      </c>
      <c r="C56" s="10"/>
      <c r="D56" s="40">
        <f>SUM(D57+D75+D79)</f>
        <v>5803040.4800000004</v>
      </c>
      <c r="E56" s="32">
        <f>SUM(E57+E75+E81)</f>
        <v>1957129.43</v>
      </c>
      <c r="F56" s="33">
        <f>E56/D56*100</f>
        <v>33.7259310312445</v>
      </c>
    </row>
    <row r="57" spans="1:6" ht="48" thickBot="1">
      <c r="A57" s="29" t="s">
        <v>48</v>
      </c>
      <c r="B57" s="12" t="s">
        <v>49</v>
      </c>
      <c r="C57" s="10"/>
      <c r="D57" s="40">
        <f>SUM(D58+D62+D65+D68)</f>
        <v>4540487.2</v>
      </c>
      <c r="E57" s="32">
        <f>SUM(E58+E62+E65+E68)</f>
        <v>1855410.71</v>
      </c>
      <c r="F57" s="33">
        <f>E57/D57*100</f>
        <v>40.863692116564053</v>
      </c>
    </row>
    <row r="58" spans="1:6" ht="16.5" thickBot="1">
      <c r="A58" s="49" t="s">
        <v>50</v>
      </c>
      <c r="B58" s="8" t="s">
        <v>51</v>
      </c>
      <c r="C58" s="10"/>
      <c r="D58" s="39">
        <f>SUM(D59)</f>
        <v>2865000</v>
      </c>
      <c r="E58" s="35">
        <f>SUM(E59)</f>
        <v>1668455.83</v>
      </c>
      <c r="F58" s="36">
        <f>F59</f>
        <v>58.235805584642243</v>
      </c>
    </row>
    <row r="59" spans="1:6" ht="48" thickBot="1">
      <c r="A59" s="49" t="s">
        <v>112</v>
      </c>
      <c r="B59" s="8" t="s">
        <v>52</v>
      </c>
      <c r="C59" s="8"/>
      <c r="D59" s="39">
        <f>D60+D61</f>
        <v>2865000</v>
      </c>
      <c r="E59" s="35">
        <f>E60+E61</f>
        <v>1668455.83</v>
      </c>
      <c r="F59" s="36">
        <f>F60</f>
        <v>58.235805584642243</v>
      </c>
    </row>
    <row r="60" spans="1:6" ht="32.25" thickBot="1">
      <c r="A60" s="48" t="s">
        <v>18</v>
      </c>
      <c r="B60" s="9" t="s">
        <v>19</v>
      </c>
      <c r="C60" s="10">
        <v>200</v>
      </c>
      <c r="D60" s="38">
        <v>2865000</v>
      </c>
      <c r="E60" s="35">
        <v>1668455.83</v>
      </c>
      <c r="F60" s="36">
        <f>E60/D60*100</f>
        <v>58.235805584642243</v>
      </c>
    </row>
    <row r="61" spans="1:6" ht="16.5" thickBot="1">
      <c r="A61" s="48" t="s">
        <v>59</v>
      </c>
      <c r="B61" s="9"/>
      <c r="C61" s="10">
        <v>800</v>
      </c>
      <c r="D61" s="38">
        <v>0</v>
      </c>
      <c r="E61" s="35">
        <v>0</v>
      </c>
      <c r="F61" s="36">
        <v>0</v>
      </c>
    </row>
    <row r="62" spans="1:6" ht="32.25" thickBot="1">
      <c r="A62" s="49" t="s">
        <v>53</v>
      </c>
      <c r="B62" s="8" t="s">
        <v>54</v>
      </c>
      <c r="C62" s="11"/>
      <c r="D62" s="39">
        <f>SUM(D63)</f>
        <v>1075487.2</v>
      </c>
      <c r="E62" s="35">
        <f>E63</f>
        <v>150784.88</v>
      </c>
      <c r="F62" s="36">
        <f>E62/D62*100</f>
        <v>14.020146404345866</v>
      </c>
    </row>
    <row r="63" spans="1:6" ht="48" thickBot="1">
      <c r="A63" s="49" t="s">
        <v>113</v>
      </c>
      <c r="B63" s="8" t="s">
        <v>55</v>
      </c>
      <c r="C63" s="11"/>
      <c r="D63" s="39">
        <f>SUM(D64)</f>
        <v>1075487.2</v>
      </c>
      <c r="E63" s="35">
        <f>SUM(E64)</f>
        <v>150784.88</v>
      </c>
      <c r="F63" s="36">
        <f>F64</f>
        <v>14.020146404345866</v>
      </c>
    </row>
    <row r="64" spans="1:6" ht="32.25" thickBot="1">
      <c r="A64" s="48" t="s">
        <v>18</v>
      </c>
      <c r="B64" s="10"/>
      <c r="C64" s="10">
        <v>200</v>
      </c>
      <c r="D64" s="38">
        <v>1075487.2</v>
      </c>
      <c r="E64" s="35">
        <v>150784.88</v>
      </c>
      <c r="F64" s="36">
        <f>E64/D64*100</f>
        <v>14.020146404345866</v>
      </c>
    </row>
    <row r="65" spans="1:6" ht="32.25" thickBot="1">
      <c r="A65" s="49" t="s">
        <v>56</v>
      </c>
      <c r="B65" s="8" t="s">
        <v>57</v>
      </c>
      <c r="C65" s="11"/>
      <c r="D65" s="39">
        <f>SUM(D66)</f>
        <v>100000</v>
      </c>
      <c r="E65" s="35">
        <f>E66</f>
        <v>36170</v>
      </c>
      <c r="F65" s="36">
        <f>F66</f>
        <v>36.17</v>
      </c>
    </row>
    <row r="66" spans="1:6" ht="48" thickBot="1">
      <c r="A66" s="49" t="s">
        <v>114</v>
      </c>
      <c r="B66" s="8" t="s">
        <v>58</v>
      </c>
      <c r="C66" s="11"/>
      <c r="D66" s="39">
        <f>SUM(D67)</f>
        <v>100000</v>
      </c>
      <c r="E66" s="35">
        <f>E67</f>
        <v>36170</v>
      </c>
      <c r="F66" s="36">
        <f>F67</f>
        <v>36.17</v>
      </c>
    </row>
    <row r="67" spans="1:6" ht="32.25" thickBot="1">
      <c r="A67" s="48" t="s">
        <v>18</v>
      </c>
      <c r="B67" s="10"/>
      <c r="C67" s="10">
        <v>200</v>
      </c>
      <c r="D67" s="38">
        <v>100000</v>
      </c>
      <c r="E67" s="35">
        <v>36170</v>
      </c>
      <c r="F67" s="36">
        <f>E67/D67*100</f>
        <v>36.17</v>
      </c>
    </row>
    <row r="68" spans="1:6" ht="32.25" thickBot="1">
      <c r="A68" s="49" t="s">
        <v>166</v>
      </c>
      <c r="B68" s="10" t="s">
        <v>165</v>
      </c>
      <c r="C68" s="10"/>
      <c r="D68" s="38">
        <f>D69+D71+D73</f>
        <v>500000</v>
      </c>
      <c r="E68" s="35">
        <f>E69+E71+E73</f>
        <v>0</v>
      </c>
      <c r="F68" s="36">
        <f>F70</f>
        <v>0</v>
      </c>
    </row>
    <row r="69" spans="1:6" ht="32.25" thickBot="1">
      <c r="A69" s="49" t="s">
        <v>167</v>
      </c>
      <c r="B69" s="10" t="s">
        <v>164</v>
      </c>
      <c r="C69" s="10"/>
      <c r="D69" s="38">
        <f>D70</f>
        <v>0</v>
      </c>
      <c r="E69" s="35">
        <v>0</v>
      </c>
      <c r="F69" s="36">
        <v>0</v>
      </c>
    </row>
    <row r="70" spans="1:6" ht="39" customHeight="1" thickBot="1">
      <c r="A70" s="48" t="s">
        <v>18</v>
      </c>
      <c r="B70" s="10"/>
      <c r="C70" s="10">
        <v>200</v>
      </c>
      <c r="D70" s="38">
        <v>0</v>
      </c>
      <c r="E70" s="35">
        <v>0</v>
      </c>
      <c r="F70" s="36">
        <v>0</v>
      </c>
    </row>
    <row r="71" spans="1:6" ht="39" customHeight="1" thickBot="1">
      <c r="A71" s="49" t="s">
        <v>169</v>
      </c>
      <c r="B71" s="10" t="s">
        <v>168</v>
      </c>
      <c r="C71" s="10"/>
      <c r="D71" s="38">
        <f>D72</f>
        <v>500000</v>
      </c>
      <c r="E71" s="35">
        <f>E72</f>
        <v>0</v>
      </c>
      <c r="F71" s="36">
        <f>F72</f>
        <v>0</v>
      </c>
    </row>
    <row r="72" spans="1:6" ht="39" customHeight="1" thickBot="1">
      <c r="A72" s="48" t="s">
        <v>18</v>
      </c>
      <c r="B72" s="10"/>
      <c r="C72" s="10">
        <v>200</v>
      </c>
      <c r="D72" s="38">
        <v>500000</v>
      </c>
      <c r="E72" s="35">
        <v>0</v>
      </c>
      <c r="F72" s="36">
        <f>E72/D72*100</f>
        <v>0</v>
      </c>
    </row>
    <row r="73" spans="1:6" ht="39" customHeight="1" thickBot="1">
      <c r="A73" s="49" t="s">
        <v>167</v>
      </c>
      <c r="B73" s="10" t="s">
        <v>170</v>
      </c>
      <c r="C73" s="10"/>
      <c r="D73" s="38">
        <f>D74</f>
        <v>0</v>
      </c>
      <c r="E73" s="35">
        <v>0</v>
      </c>
      <c r="F73" s="36">
        <f>F74</f>
        <v>0</v>
      </c>
    </row>
    <row r="74" spans="1:6" ht="39" customHeight="1" thickBot="1">
      <c r="A74" s="48" t="s">
        <v>18</v>
      </c>
      <c r="B74" s="10"/>
      <c r="C74" s="10">
        <v>200</v>
      </c>
      <c r="D74" s="38">
        <v>0</v>
      </c>
      <c r="E74" s="35">
        <v>0</v>
      </c>
      <c r="F74" s="36">
        <v>0</v>
      </c>
    </row>
    <row r="75" spans="1:6" ht="32.25" thickBot="1">
      <c r="A75" s="30" t="s">
        <v>142</v>
      </c>
      <c r="B75" s="13" t="s">
        <v>141</v>
      </c>
      <c r="C75" s="42"/>
      <c r="D75" s="40">
        <f>D78</f>
        <v>619000</v>
      </c>
      <c r="E75" s="32">
        <f t="shared" ref="E75:F77" si="4">E76</f>
        <v>101718.72</v>
      </c>
      <c r="F75" s="33">
        <f t="shared" si="4"/>
        <v>16.432749596122779</v>
      </c>
    </row>
    <row r="76" spans="1:6" ht="32.25" thickBot="1">
      <c r="A76" s="49" t="s">
        <v>143</v>
      </c>
      <c r="B76" s="11" t="s">
        <v>144</v>
      </c>
      <c r="C76" s="10"/>
      <c r="D76" s="39">
        <f>D78</f>
        <v>619000</v>
      </c>
      <c r="E76" s="35">
        <f t="shared" si="4"/>
        <v>101718.72</v>
      </c>
      <c r="F76" s="36">
        <f t="shared" si="4"/>
        <v>16.432749596122779</v>
      </c>
    </row>
    <row r="77" spans="1:6" ht="48" thickBot="1">
      <c r="A77" s="49" t="s">
        <v>145</v>
      </c>
      <c r="B77" s="11" t="s">
        <v>146</v>
      </c>
      <c r="C77" s="10"/>
      <c r="D77" s="39">
        <f>D78</f>
        <v>619000</v>
      </c>
      <c r="E77" s="35">
        <f t="shared" si="4"/>
        <v>101718.72</v>
      </c>
      <c r="F77" s="36">
        <f t="shared" si="4"/>
        <v>16.432749596122779</v>
      </c>
    </row>
    <row r="78" spans="1:6" ht="16.5" thickBot="1">
      <c r="A78" s="48" t="s">
        <v>59</v>
      </c>
      <c r="B78" s="10"/>
      <c r="C78" s="10">
        <v>800</v>
      </c>
      <c r="D78" s="39">
        <v>619000</v>
      </c>
      <c r="E78" s="35">
        <v>101718.72</v>
      </c>
      <c r="F78" s="36">
        <f>E78/D78*100</f>
        <v>16.432749596122779</v>
      </c>
    </row>
    <row r="79" spans="1:6" ht="60" customHeight="1" thickBot="1">
      <c r="A79" s="54" t="s">
        <v>174</v>
      </c>
      <c r="B79" s="13" t="s">
        <v>172</v>
      </c>
      <c r="C79" s="13"/>
      <c r="D79" s="40">
        <f>D82</f>
        <v>643553.28000000003</v>
      </c>
      <c r="E79" s="32">
        <f>E80</f>
        <v>0</v>
      </c>
      <c r="F79" s="33">
        <v>0</v>
      </c>
    </row>
    <row r="80" spans="1:6" ht="47.45" customHeight="1" thickBot="1">
      <c r="A80" s="53" t="s">
        <v>175</v>
      </c>
      <c r="B80" s="11" t="s">
        <v>173</v>
      </c>
      <c r="C80" s="10"/>
      <c r="D80" s="39">
        <f>D81</f>
        <v>643553.28000000003</v>
      </c>
      <c r="E80" s="35">
        <f>E81</f>
        <v>0</v>
      </c>
      <c r="F80" s="36">
        <v>0</v>
      </c>
    </row>
    <row r="81" spans="1:6" ht="16.5" thickBot="1">
      <c r="A81" s="49" t="s">
        <v>176</v>
      </c>
      <c r="B81" s="11" t="s">
        <v>171</v>
      </c>
      <c r="C81" s="10"/>
      <c r="D81" s="39">
        <f>D82</f>
        <v>643553.28000000003</v>
      </c>
      <c r="E81" s="35">
        <f>E82</f>
        <v>0</v>
      </c>
      <c r="F81" s="36">
        <v>0</v>
      </c>
    </row>
    <row r="82" spans="1:6" ht="32.25" thickBot="1">
      <c r="A82" s="48" t="s">
        <v>18</v>
      </c>
      <c r="B82" s="10"/>
      <c r="C82" s="10">
        <v>200</v>
      </c>
      <c r="D82" s="39">
        <v>643553.28000000003</v>
      </c>
      <c r="E82" s="35">
        <v>0</v>
      </c>
      <c r="F82" s="36">
        <v>0</v>
      </c>
    </row>
    <row r="83" spans="1:6" ht="48" thickBot="1">
      <c r="A83" s="15" t="s">
        <v>60</v>
      </c>
      <c r="B83" s="12" t="s">
        <v>61</v>
      </c>
      <c r="C83" s="13"/>
      <c r="D83" s="40">
        <f>SUM(D84+D94+D99)</f>
        <v>6305125</v>
      </c>
      <c r="E83" s="32">
        <f>E84+E97</f>
        <v>305437.05999999994</v>
      </c>
      <c r="F83" s="33">
        <f>E83/D83*100</f>
        <v>4.8442665292123461</v>
      </c>
    </row>
    <row r="84" spans="1:6" ht="79.5" thickBot="1">
      <c r="A84" s="29" t="s">
        <v>115</v>
      </c>
      <c r="B84" s="12" t="s">
        <v>62</v>
      </c>
      <c r="C84" s="10"/>
      <c r="D84" s="39">
        <f>SUM(D85)</f>
        <v>6052125</v>
      </c>
      <c r="E84" s="35">
        <f>SUM(E85)</f>
        <v>271855.94999999995</v>
      </c>
      <c r="F84" s="36">
        <f>F85</f>
        <v>4.4919090402131472</v>
      </c>
    </row>
    <row r="85" spans="1:6" ht="95.25" thickBot="1">
      <c r="A85" s="16" t="s">
        <v>63</v>
      </c>
      <c r="B85" s="8" t="s">
        <v>64</v>
      </c>
      <c r="C85" s="11"/>
      <c r="D85" s="39">
        <f>SUM(D86+D88+D90+D92)</f>
        <v>6052125</v>
      </c>
      <c r="E85" s="35">
        <f>E86+E88+E90+E92</f>
        <v>271855.94999999995</v>
      </c>
      <c r="F85" s="36">
        <f>E85/D85*100</f>
        <v>4.4919090402131472</v>
      </c>
    </row>
    <row r="86" spans="1:6" ht="95.25" thickBot="1">
      <c r="A86" s="49" t="s">
        <v>116</v>
      </c>
      <c r="B86" s="8" t="s">
        <v>65</v>
      </c>
      <c r="C86" s="11"/>
      <c r="D86" s="39">
        <f>SUM(D87)</f>
        <v>2093687</v>
      </c>
      <c r="E86" s="35">
        <v>192171.83</v>
      </c>
      <c r="F86" s="36">
        <f>F87</f>
        <v>8.8620137585035383</v>
      </c>
    </row>
    <row r="87" spans="1:6" ht="32.25" thickBot="1">
      <c r="A87" s="48" t="s">
        <v>18</v>
      </c>
      <c r="B87" s="8"/>
      <c r="C87" s="10">
        <v>200</v>
      </c>
      <c r="D87" s="38">
        <v>2093687</v>
      </c>
      <c r="E87" s="35">
        <v>185542.83</v>
      </c>
      <c r="F87" s="36">
        <f>E87/D87*100</f>
        <v>8.8620137585035383</v>
      </c>
    </row>
    <row r="88" spans="1:6" ht="32.25" thickBot="1">
      <c r="A88" s="49" t="s">
        <v>66</v>
      </c>
      <c r="B88" s="8" t="s">
        <v>67</v>
      </c>
      <c r="C88" s="11"/>
      <c r="D88" s="39">
        <f>SUM(D89)</f>
        <v>979176</v>
      </c>
      <c r="E88" s="35">
        <f>E89</f>
        <v>79684.12</v>
      </c>
      <c r="F88" s="36">
        <f>F89</f>
        <v>8.1378751113180883</v>
      </c>
    </row>
    <row r="89" spans="1:6" ht="32.25" thickBot="1">
      <c r="A89" s="48" t="s">
        <v>18</v>
      </c>
      <c r="B89" s="8"/>
      <c r="C89" s="11">
        <v>200</v>
      </c>
      <c r="D89" s="39">
        <v>979176</v>
      </c>
      <c r="E89" s="35">
        <v>79684.12</v>
      </c>
      <c r="F89" s="36">
        <f>E89/D89*100</f>
        <v>8.1378751113180883</v>
      </c>
    </row>
    <row r="90" spans="1:6" ht="32.25" thickBot="1">
      <c r="A90" s="49" t="s">
        <v>138</v>
      </c>
      <c r="B90" s="8" t="s">
        <v>137</v>
      </c>
      <c r="C90" s="11"/>
      <c r="D90" s="39">
        <f>D91</f>
        <v>148963</v>
      </c>
      <c r="E90" s="35">
        <f>E91</f>
        <v>0</v>
      </c>
      <c r="F90" s="36">
        <f>F91</f>
        <v>0</v>
      </c>
    </row>
    <row r="91" spans="1:6" ht="32.25" thickBot="1">
      <c r="A91" s="48" t="s">
        <v>18</v>
      </c>
      <c r="B91" s="8"/>
      <c r="C91" s="11">
        <v>200</v>
      </c>
      <c r="D91" s="39">
        <v>148963</v>
      </c>
      <c r="E91" s="35">
        <v>0</v>
      </c>
      <c r="F91" s="36">
        <f>E91/D91*100</f>
        <v>0</v>
      </c>
    </row>
    <row r="92" spans="1:6" ht="32.25" thickBot="1">
      <c r="A92" s="49" t="s">
        <v>68</v>
      </c>
      <c r="B92" s="8" t="s">
        <v>69</v>
      </c>
      <c r="C92" s="11"/>
      <c r="D92" s="39">
        <f>D93</f>
        <v>2830299</v>
      </c>
      <c r="E92" s="35">
        <f>E93</f>
        <v>0</v>
      </c>
      <c r="F92" s="36">
        <f>F93</f>
        <v>0</v>
      </c>
    </row>
    <row r="93" spans="1:6" ht="32.25" thickBot="1">
      <c r="A93" s="49" t="s">
        <v>18</v>
      </c>
      <c r="B93" s="8"/>
      <c r="C93" s="11">
        <v>200</v>
      </c>
      <c r="D93" s="39">
        <v>2830299</v>
      </c>
      <c r="E93" s="35">
        <v>0</v>
      </c>
      <c r="F93" s="36">
        <f>E93/D93*100</f>
        <v>0</v>
      </c>
    </row>
    <row r="94" spans="1:6" ht="15.75" customHeight="1">
      <c r="A94" s="71" t="s">
        <v>118</v>
      </c>
      <c r="B94" s="75" t="s">
        <v>70</v>
      </c>
      <c r="C94" s="77"/>
      <c r="D94" s="73">
        <f>SUM(D96)</f>
        <v>153000</v>
      </c>
      <c r="E94" s="67">
        <f>E96</f>
        <v>33581.11</v>
      </c>
      <c r="F94" s="69">
        <f>F96</f>
        <v>21.948437908496732</v>
      </c>
    </row>
    <row r="95" spans="1:6" ht="30" customHeight="1" thickBot="1">
      <c r="A95" s="72"/>
      <c r="B95" s="76"/>
      <c r="C95" s="78"/>
      <c r="D95" s="74"/>
      <c r="E95" s="68"/>
      <c r="F95" s="70"/>
    </row>
    <row r="96" spans="1:6" ht="16.5" thickBot="1">
      <c r="A96" s="49" t="s">
        <v>71</v>
      </c>
      <c r="B96" s="8" t="s">
        <v>72</v>
      </c>
      <c r="C96" s="11"/>
      <c r="D96" s="39">
        <f>SUM(D97)</f>
        <v>153000</v>
      </c>
      <c r="E96" s="35">
        <f>E97</f>
        <v>33581.11</v>
      </c>
      <c r="F96" s="36">
        <f>F97</f>
        <v>21.948437908496732</v>
      </c>
    </row>
    <row r="97" spans="1:6" ht="48" thickBot="1">
      <c r="A97" s="16" t="s">
        <v>111</v>
      </c>
      <c r="B97" s="8" t="s">
        <v>73</v>
      </c>
      <c r="C97" s="11"/>
      <c r="D97" s="39">
        <f>D98</f>
        <v>153000</v>
      </c>
      <c r="E97" s="35">
        <f>E98</f>
        <v>33581.11</v>
      </c>
      <c r="F97" s="36">
        <f>F98</f>
        <v>21.948437908496732</v>
      </c>
    </row>
    <row r="98" spans="1:6" ht="32.25" thickBot="1">
      <c r="A98" s="48" t="s">
        <v>18</v>
      </c>
      <c r="B98" s="8"/>
      <c r="C98" s="11">
        <v>200</v>
      </c>
      <c r="D98" s="39">
        <v>153000</v>
      </c>
      <c r="E98" s="35">
        <v>33581.11</v>
      </c>
      <c r="F98" s="36">
        <f>E98/D98*100</f>
        <v>21.948437908496732</v>
      </c>
    </row>
    <row r="99" spans="1:6" ht="79.5" thickBot="1">
      <c r="A99" s="30" t="s">
        <v>180</v>
      </c>
      <c r="B99" s="12" t="s">
        <v>179</v>
      </c>
      <c r="C99" s="13"/>
      <c r="D99" s="40">
        <f>D102</f>
        <v>100000</v>
      </c>
      <c r="E99" s="32">
        <f>E102</f>
        <v>0</v>
      </c>
      <c r="F99" s="33">
        <f>F102</f>
        <v>0</v>
      </c>
    </row>
    <row r="100" spans="1:6" ht="48" thickBot="1">
      <c r="A100" s="49" t="s">
        <v>181</v>
      </c>
      <c r="B100" s="8" t="s">
        <v>178</v>
      </c>
      <c r="C100" s="11"/>
      <c r="D100" s="39">
        <f>D101</f>
        <v>100000</v>
      </c>
      <c r="E100" s="35">
        <f>E101</f>
        <v>0</v>
      </c>
      <c r="F100" s="36">
        <f>F102</f>
        <v>0</v>
      </c>
    </row>
    <row r="101" spans="1:6" ht="79.150000000000006" customHeight="1" thickBot="1">
      <c r="A101" s="49" t="s">
        <v>182</v>
      </c>
      <c r="B101" s="8" t="s">
        <v>177</v>
      </c>
      <c r="C101" s="11"/>
      <c r="D101" s="39">
        <f>D102</f>
        <v>100000</v>
      </c>
      <c r="E101" s="35">
        <f>E102</f>
        <v>0</v>
      </c>
      <c r="F101" s="36">
        <f>F100</f>
        <v>0</v>
      </c>
    </row>
    <row r="102" spans="1:6" ht="32.25" thickBot="1">
      <c r="A102" s="48" t="s">
        <v>18</v>
      </c>
      <c r="B102" s="8"/>
      <c r="C102" s="11">
        <v>200</v>
      </c>
      <c r="D102" s="39">
        <v>100000</v>
      </c>
      <c r="E102" s="35">
        <v>0</v>
      </c>
      <c r="F102" s="36">
        <v>0</v>
      </c>
    </row>
    <row r="103" spans="1:6" ht="63.75" thickBot="1">
      <c r="A103" s="29" t="s">
        <v>74</v>
      </c>
      <c r="B103" s="12" t="s">
        <v>75</v>
      </c>
      <c r="C103" s="13"/>
      <c r="D103" s="40">
        <f>SUM(D104+D114)</f>
        <v>941640</v>
      </c>
      <c r="E103" s="32">
        <f>SUM(E104+E114)</f>
        <v>416290.47</v>
      </c>
      <c r="F103" s="33">
        <f>E103/D103*100</f>
        <v>44.209089460940483</v>
      </c>
    </row>
    <row r="104" spans="1:6" ht="48" thickBot="1">
      <c r="A104" s="49" t="s">
        <v>76</v>
      </c>
      <c r="B104" s="8" t="s">
        <v>77</v>
      </c>
      <c r="C104" s="13"/>
      <c r="D104" s="39">
        <f>SUM(D105+D109)</f>
        <v>313800</v>
      </c>
      <c r="E104" s="35">
        <f>SUM(E105+E109)</f>
        <v>164714.6</v>
      </c>
      <c r="F104" s="36">
        <f>E104/D104*100</f>
        <v>52.490312300828556</v>
      </c>
    </row>
    <row r="105" spans="1:6" ht="32.25" thickBot="1">
      <c r="A105" s="49" t="s">
        <v>78</v>
      </c>
      <c r="B105" s="8" t="s">
        <v>79</v>
      </c>
      <c r="C105" s="13"/>
      <c r="D105" s="39">
        <f>SUM(D106)</f>
        <v>37160</v>
      </c>
      <c r="E105" s="35">
        <f>SUM(E106)</f>
        <v>31110</v>
      </c>
      <c r="F105" s="36">
        <f>F106</f>
        <v>83.71905274488698</v>
      </c>
    </row>
    <row r="106" spans="1:6" ht="32.25" thickBot="1">
      <c r="A106" s="49" t="s">
        <v>80</v>
      </c>
      <c r="B106" s="8" t="s">
        <v>81</v>
      </c>
      <c r="C106" s="13"/>
      <c r="D106" s="39">
        <f>SUM(D107+D108)</f>
        <v>37160</v>
      </c>
      <c r="E106" s="35">
        <f>E108+E107</f>
        <v>31110</v>
      </c>
      <c r="F106" s="36">
        <f>E106/D106*100</f>
        <v>83.71905274488698</v>
      </c>
    </row>
    <row r="107" spans="1:6" ht="32.25" thickBot="1">
      <c r="A107" s="48" t="s">
        <v>18</v>
      </c>
      <c r="B107" s="8"/>
      <c r="C107" s="10">
        <v>200</v>
      </c>
      <c r="D107" s="38">
        <v>8000</v>
      </c>
      <c r="E107" s="35">
        <v>1950</v>
      </c>
      <c r="F107" s="36">
        <f>E107/D107*100</f>
        <v>24.375</v>
      </c>
    </row>
    <row r="108" spans="1:6" ht="16.5" thickBot="1">
      <c r="A108" s="48" t="s">
        <v>59</v>
      </c>
      <c r="B108" s="8"/>
      <c r="C108" s="10">
        <v>800</v>
      </c>
      <c r="D108" s="38">
        <v>29160</v>
      </c>
      <c r="E108" s="35">
        <v>29160</v>
      </c>
      <c r="F108" s="36">
        <v>100</v>
      </c>
    </row>
    <row r="109" spans="1:6" ht="79.5" thickBot="1">
      <c r="A109" s="49" t="s">
        <v>82</v>
      </c>
      <c r="B109" s="8" t="s">
        <v>83</v>
      </c>
      <c r="C109" s="13"/>
      <c r="D109" s="39">
        <f>SUM(D110+D112)</f>
        <v>276640</v>
      </c>
      <c r="E109" s="35">
        <f>SUM(E110+E112)</f>
        <v>133604.6</v>
      </c>
      <c r="F109" s="36">
        <f>E109/D109*100</f>
        <v>48.295474262579532</v>
      </c>
    </row>
    <row r="110" spans="1:6" ht="32.25" thickBot="1">
      <c r="A110" s="16" t="s">
        <v>84</v>
      </c>
      <c r="B110" s="8" t="s">
        <v>85</v>
      </c>
      <c r="C110" s="8"/>
      <c r="D110" s="39">
        <f>SUM(D111)</f>
        <v>96640</v>
      </c>
      <c r="E110" s="35">
        <f>SUM(E111)</f>
        <v>60340</v>
      </c>
      <c r="F110" s="36">
        <v>95.5</v>
      </c>
    </row>
    <row r="111" spans="1:6" ht="32.25" thickBot="1">
      <c r="A111" s="48" t="s">
        <v>18</v>
      </c>
      <c r="B111" s="9"/>
      <c r="C111" s="9">
        <v>200</v>
      </c>
      <c r="D111" s="38">
        <v>96640</v>
      </c>
      <c r="E111" s="35">
        <v>60340</v>
      </c>
      <c r="F111" s="36">
        <f>E111/D111*100</f>
        <v>62.437913907284766</v>
      </c>
    </row>
    <row r="112" spans="1:6" ht="32.25" thickBot="1">
      <c r="A112" s="49" t="s">
        <v>86</v>
      </c>
      <c r="B112" s="8" t="s">
        <v>87</v>
      </c>
      <c r="C112" s="8"/>
      <c r="D112" s="39">
        <f>SUM(D113)</f>
        <v>180000</v>
      </c>
      <c r="E112" s="35">
        <f>SUM(E113)</f>
        <v>73264.600000000006</v>
      </c>
      <c r="F112" s="36">
        <f>F113</f>
        <v>40.702555555555556</v>
      </c>
    </row>
    <row r="113" spans="1:6" ht="32.25" thickBot="1">
      <c r="A113" s="48" t="s">
        <v>18</v>
      </c>
      <c r="B113" s="9"/>
      <c r="C113" s="9">
        <v>200</v>
      </c>
      <c r="D113" s="38">
        <v>180000</v>
      </c>
      <c r="E113" s="35">
        <v>73264.600000000006</v>
      </c>
      <c r="F113" s="36">
        <f>E113/D113*100</f>
        <v>40.702555555555556</v>
      </c>
    </row>
    <row r="114" spans="1:6" ht="48" thickBot="1">
      <c r="A114" s="29" t="s">
        <v>117</v>
      </c>
      <c r="B114" s="8" t="s">
        <v>89</v>
      </c>
      <c r="C114" s="8"/>
      <c r="D114" s="39">
        <f>SUM(D115)</f>
        <v>627840</v>
      </c>
      <c r="E114" s="35">
        <f>SUM(E115)</f>
        <v>251575.87</v>
      </c>
      <c r="F114" s="36">
        <f>F115</f>
        <v>40.07006084352701</v>
      </c>
    </row>
    <row r="115" spans="1:6" ht="32.25" thickBot="1">
      <c r="A115" s="49" t="s">
        <v>90</v>
      </c>
      <c r="B115" s="8" t="s">
        <v>91</v>
      </c>
      <c r="C115" s="8"/>
      <c r="D115" s="39">
        <f>SUM(D116+D119+D121)</f>
        <v>627840</v>
      </c>
      <c r="E115" s="35">
        <f>SUM(E116+E119+E121)</f>
        <v>251575.87</v>
      </c>
      <c r="F115" s="36">
        <f>E115/D115*100</f>
        <v>40.07006084352701</v>
      </c>
    </row>
    <row r="116" spans="1:6" ht="63.75" thickBot="1">
      <c r="A116" s="16" t="s">
        <v>34</v>
      </c>
      <c r="B116" s="8" t="s">
        <v>92</v>
      </c>
      <c r="C116" s="8"/>
      <c r="D116" s="39">
        <f>SUM(D117:D118)</f>
        <v>287840</v>
      </c>
      <c r="E116" s="35">
        <f>SUM(E117+E118)</f>
        <v>141531</v>
      </c>
      <c r="F116" s="36">
        <f>E116/D116*100</f>
        <v>49.170025013896606</v>
      </c>
    </row>
    <row r="117" spans="1:6" ht="32.25" thickBot="1">
      <c r="A117" s="48" t="s">
        <v>18</v>
      </c>
      <c r="B117" s="8"/>
      <c r="C117" s="9">
        <v>200</v>
      </c>
      <c r="D117" s="38">
        <v>33000</v>
      </c>
      <c r="E117" s="35">
        <v>0</v>
      </c>
      <c r="F117" s="36">
        <f>E117/D117*100</f>
        <v>0</v>
      </c>
    </row>
    <row r="118" spans="1:6" ht="16.5" thickBot="1">
      <c r="A118" s="48" t="s">
        <v>59</v>
      </c>
      <c r="B118" s="9"/>
      <c r="C118" s="9">
        <v>800</v>
      </c>
      <c r="D118" s="38">
        <v>254840</v>
      </c>
      <c r="E118" s="35">
        <v>141531</v>
      </c>
      <c r="F118" s="36">
        <f>E118/D118*100</f>
        <v>55.537199811646524</v>
      </c>
    </row>
    <row r="119" spans="1:6" ht="48" thickBot="1">
      <c r="A119" s="16" t="s">
        <v>93</v>
      </c>
      <c r="B119" s="8" t="s">
        <v>94</v>
      </c>
      <c r="C119" s="10"/>
      <c r="D119" s="39">
        <f>SUM(D120)</f>
        <v>50000</v>
      </c>
      <c r="E119" s="35">
        <f>SUM(E120)</f>
        <v>0</v>
      </c>
      <c r="F119" s="36">
        <v>0</v>
      </c>
    </row>
    <row r="120" spans="1:6" ht="32.25" thickBot="1">
      <c r="A120" s="48" t="s">
        <v>18</v>
      </c>
      <c r="B120" s="9"/>
      <c r="C120" s="9">
        <v>200</v>
      </c>
      <c r="D120" s="38">
        <v>50000</v>
      </c>
      <c r="E120" s="35">
        <v>0</v>
      </c>
      <c r="F120" s="36">
        <v>0</v>
      </c>
    </row>
    <row r="121" spans="1:6" ht="32.25" thickBot="1">
      <c r="A121" s="48" t="s">
        <v>147</v>
      </c>
      <c r="B121" s="9" t="s">
        <v>148</v>
      </c>
      <c r="C121" s="9"/>
      <c r="D121" s="38">
        <f>D122+D123</f>
        <v>290000</v>
      </c>
      <c r="E121" s="35">
        <f>E122+E123</f>
        <v>110044.87</v>
      </c>
      <c r="F121" s="36">
        <f>E121/D121*100</f>
        <v>37.946506896551725</v>
      </c>
    </row>
    <row r="122" spans="1:6" ht="32.25" thickBot="1">
      <c r="A122" s="48" t="s">
        <v>18</v>
      </c>
      <c r="B122" s="9"/>
      <c r="C122" s="9">
        <v>200</v>
      </c>
      <c r="D122" s="38">
        <v>290000</v>
      </c>
      <c r="E122" s="35">
        <v>110044.87</v>
      </c>
      <c r="F122" s="36">
        <f>E122/D122*100</f>
        <v>37.946506896551725</v>
      </c>
    </row>
    <row r="123" spans="1:6" ht="16.5" thickBot="1">
      <c r="A123" s="48" t="s">
        <v>59</v>
      </c>
      <c r="B123" s="9"/>
      <c r="C123" s="9">
        <v>800</v>
      </c>
      <c r="D123" s="38">
        <v>0</v>
      </c>
      <c r="E123" s="35">
        <v>0</v>
      </c>
      <c r="F123" s="36">
        <v>0</v>
      </c>
    </row>
    <row r="124" spans="1:6" ht="63.75" thickBot="1">
      <c r="A124" s="65" t="s">
        <v>197</v>
      </c>
      <c r="B124" s="12" t="s">
        <v>129</v>
      </c>
      <c r="C124" s="17"/>
      <c r="D124" s="40">
        <f>SUM(D125)</f>
        <v>1738937</v>
      </c>
      <c r="E124" s="32">
        <f>SUM(E125)</f>
        <v>0</v>
      </c>
      <c r="F124" s="33">
        <f>E124/D124*100</f>
        <v>0</v>
      </c>
    </row>
    <row r="125" spans="1:6" ht="48" thickBot="1">
      <c r="A125" s="48" t="s">
        <v>130</v>
      </c>
      <c r="B125" s="9" t="s">
        <v>131</v>
      </c>
      <c r="C125" s="9"/>
      <c r="D125" s="38">
        <f>D126+D128</f>
        <v>1738937</v>
      </c>
      <c r="E125" s="35">
        <f>E126+E128</f>
        <v>0</v>
      </c>
      <c r="F125" s="36">
        <f>E125/D125*100</f>
        <v>0</v>
      </c>
    </row>
    <row r="126" spans="1:6" ht="32.25" thickBot="1">
      <c r="A126" s="48" t="s">
        <v>134</v>
      </c>
      <c r="B126" s="9" t="s">
        <v>149</v>
      </c>
      <c r="C126" s="9"/>
      <c r="D126" s="38">
        <f>SUM(D127)</f>
        <v>1652681</v>
      </c>
      <c r="E126" s="35">
        <f>E127</f>
        <v>0</v>
      </c>
      <c r="F126" s="36">
        <f>F127</f>
        <v>0</v>
      </c>
    </row>
    <row r="127" spans="1:6" ht="32.25" thickBot="1">
      <c r="A127" s="48" t="s">
        <v>18</v>
      </c>
      <c r="B127" s="9"/>
      <c r="C127" s="9">
        <v>200</v>
      </c>
      <c r="D127" s="38">
        <v>1652681</v>
      </c>
      <c r="E127" s="35">
        <v>0</v>
      </c>
      <c r="F127" s="36">
        <f>E127/D127*100</f>
        <v>0</v>
      </c>
    </row>
    <row r="128" spans="1:6" ht="100.15" customHeight="1" thickBot="1">
      <c r="A128" s="48" t="s">
        <v>132</v>
      </c>
      <c r="B128" s="9" t="s">
        <v>133</v>
      </c>
      <c r="C128" s="9"/>
      <c r="D128" s="38">
        <f>D129</f>
        <v>86256</v>
      </c>
      <c r="E128" s="35">
        <f>E129</f>
        <v>0</v>
      </c>
      <c r="F128" s="36">
        <f>F129</f>
        <v>0</v>
      </c>
    </row>
    <row r="129" spans="1:6" ht="48" thickBot="1">
      <c r="A129" s="48" t="s">
        <v>135</v>
      </c>
      <c r="B129" s="9" t="s">
        <v>136</v>
      </c>
      <c r="C129" s="9"/>
      <c r="D129" s="38">
        <f>SUM(D130)</f>
        <v>86256</v>
      </c>
      <c r="E129" s="35">
        <f>E130</f>
        <v>0</v>
      </c>
      <c r="F129" s="36">
        <f>F130</f>
        <v>0</v>
      </c>
    </row>
    <row r="130" spans="1:6" ht="32.25" thickBot="1">
      <c r="A130" s="48" t="s">
        <v>18</v>
      </c>
      <c r="B130" s="9"/>
      <c r="C130" s="9">
        <v>200</v>
      </c>
      <c r="D130" s="38">
        <v>86256</v>
      </c>
      <c r="E130" s="35">
        <v>0</v>
      </c>
      <c r="F130" s="36">
        <f>E130/D130*100</f>
        <v>0</v>
      </c>
    </row>
    <row r="131" spans="1:6" ht="16.5" thickBot="1">
      <c r="A131" s="29" t="s">
        <v>95</v>
      </c>
      <c r="B131" s="12" t="s">
        <v>96</v>
      </c>
      <c r="C131" s="12"/>
      <c r="D131" s="40">
        <f>D132+D134+D136+D140+D142+D145+D151+D154+D157+D159+D161+D149</f>
        <v>9336768</v>
      </c>
      <c r="E131" s="32">
        <f>E134+E136+E140+E145+E151+E154+E157+E161+E159+E143+E149</f>
        <v>4621675.49</v>
      </c>
      <c r="F131" s="33">
        <f>E131/D131*100</f>
        <v>49.499735775805938</v>
      </c>
    </row>
    <row r="132" spans="1:6" ht="32.25" thickBot="1">
      <c r="A132" s="45" t="s">
        <v>126</v>
      </c>
      <c r="B132" s="8" t="s">
        <v>127</v>
      </c>
      <c r="C132" s="12"/>
      <c r="D132" s="39">
        <f>SUM(D133)</f>
        <v>6000</v>
      </c>
      <c r="E132" s="35">
        <f>SUM(E133)</f>
        <v>0</v>
      </c>
      <c r="F132" s="36">
        <f>F133</f>
        <v>0</v>
      </c>
    </row>
    <row r="133" spans="1:6" ht="32.25" thickBot="1">
      <c r="A133" s="48" t="s">
        <v>18</v>
      </c>
      <c r="B133" s="12"/>
      <c r="C133" s="9">
        <v>200</v>
      </c>
      <c r="D133" s="38">
        <v>6000</v>
      </c>
      <c r="E133" s="35">
        <v>0</v>
      </c>
      <c r="F133" s="36">
        <f t="shared" ref="F133:F139" si="5">E133/D133*100</f>
        <v>0</v>
      </c>
    </row>
    <row r="134" spans="1:6" ht="16.5" thickBot="1">
      <c r="A134" s="16" t="s">
        <v>97</v>
      </c>
      <c r="B134" s="8" t="s">
        <v>98</v>
      </c>
      <c r="C134" s="9"/>
      <c r="D134" s="39">
        <f>SUM(D135)</f>
        <v>895000</v>
      </c>
      <c r="E134" s="35">
        <f>SUM(E135)</f>
        <v>403967.02</v>
      </c>
      <c r="F134" s="36">
        <f t="shared" si="5"/>
        <v>45.13597988826816</v>
      </c>
    </row>
    <row r="135" spans="1:6" ht="79.5" thickBot="1">
      <c r="A135" s="48" t="s">
        <v>30</v>
      </c>
      <c r="B135" s="9"/>
      <c r="C135" s="9">
        <v>100</v>
      </c>
      <c r="D135" s="38">
        <v>895000</v>
      </c>
      <c r="E135" s="35">
        <v>403967.02</v>
      </c>
      <c r="F135" s="36">
        <f t="shared" si="5"/>
        <v>45.13597988826816</v>
      </c>
    </row>
    <row r="136" spans="1:6" ht="16.5" thickBot="1">
      <c r="A136" s="16" t="s">
        <v>99</v>
      </c>
      <c r="B136" s="8" t="s">
        <v>100</v>
      </c>
      <c r="C136" s="9"/>
      <c r="D136" s="39">
        <f>D137+D138+D139</f>
        <v>3970000</v>
      </c>
      <c r="E136" s="35">
        <f>SUM(E137+E138+E139)</f>
        <v>2063149.9000000001</v>
      </c>
      <c r="F136" s="36">
        <f t="shared" si="5"/>
        <v>51.9685113350126</v>
      </c>
    </row>
    <row r="137" spans="1:6" ht="79.5" thickBot="1">
      <c r="A137" s="48" t="s">
        <v>30</v>
      </c>
      <c r="B137" s="9"/>
      <c r="C137" s="9">
        <v>100</v>
      </c>
      <c r="D137" s="38">
        <v>3449816</v>
      </c>
      <c r="E137" s="35">
        <v>1788383.25</v>
      </c>
      <c r="F137" s="36">
        <f t="shared" si="5"/>
        <v>51.839960450064581</v>
      </c>
    </row>
    <row r="138" spans="1:6" ht="32.25" thickBot="1">
      <c r="A138" s="48" t="s">
        <v>18</v>
      </c>
      <c r="B138" s="9"/>
      <c r="C138" s="9">
        <v>200</v>
      </c>
      <c r="D138" s="38">
        <v>510184</v>
      </c>
      <c r="E138" s="35">
        <v>272123.09999999998</v>
      </c>
      <c r="F138" s="36">
        <f t="shared" si="5"/>
        <v>53.338226992614423</v>
      </c>
    </row>
    <row r="139" spans="1:6" ht="16.5" thickBot="1">
      <c r="A139" s="48" t="s">
        <v>59</v>
      </c>
      <c r="B139" s="9"/>
      <c r="C139" s="9">
        <v>800</v>
      </c>
      <c r="D139" s="38">
        <v>10000</v>
      </c>
      <c r="E139" s="35">
        <v>2643.55</v>
      </c>
      <c r="F139" s="36">
        <f t="shared" si="5"/>
        <v>26.435500000000001</v>
      </c>
    </row>
    <row r="140" spans="1:6" ht="32.25" thickBot="1">
      <c r="A140" s="49" t="s">
        <v>156</v>
      </c>
      <c r="B140" s="9" t="s">
        <v>155</v>
      </c>
      <c r="C140" s="9"/>
      <c r="D140" s="38">
        <f>D141</f>
        <v>74000</v>
      </c>
      <c r="E140" s="35">
        <f>E141</f>
        <v>32506.43</v>
      </c>
      <c r="F140" s="36">
        <f>F141</f>
        <v>43.92760810810811</v>
      </c>
    </row>
    <row r="141" spans="1:6" ht="16.5" thickBot="1">
      <c r="A141" s="48" t="s">
        <v>10</v>
      </c>
      <c r="B141" s="9"/>
      <c r="C141" s="9">
        <v>300</v>
      </c>
      <c r="D141" s="38">
        <v>74000</v>
      </c>
      <c r="E141" s="35">
        <v>32506.43</v>
      </c>
      <c r="F141" s="36">
        <f>E141/D141*100</f>
        <v>43.92760810810811</v>
      </c>
    </row>
    <row r="142" spans="1:6" ht="16.5" thickBot="1">
      <c r="A142" s="16" t="s">
        <v>101</v>
      </c>
      <c r="B142" s="8" t="s">
        <v>102</v>
      </c>
      <c r="C142" s="9"/>
      <c r="D142" s="39">
        <f>D143</f>
        <v>50000</v>
      </c>
      <c r="E142" s="35">
        <f>E143</f>
        <v>10035</v>
      </c>
      <c r="F142" s="36">
        <f>E142/D142*100</f>
        <v>20.07</v>
      </c>
    </row>
    <row r="143" spans="1:6" ht="32.25" thickBot="1">
      <c r="A143" s="48" t="s">
        <v>18</v>
      </c>
      <c r="B143" s="8"/>
      <c r="C143" s="9">
        <v>200</v>
      </c>
      <c r="D143" s="39">
        <v>50000</v>
      </c>
      <c r="E143" s="35">
        <v>10035</v>
      </c>
      <c r="F143" s="36">
        <f>E143/D143*100</f>
        <v>20.07</v>
      </c>
    </row>
    <row r="144" spans="1:6" ht="16.5" thickBot="1">
      <c r="A144" s="48" t="s">
        <v>10</v>
      </c>
      <c r="B144" s="8"/>
      <c r="C144" s="9">
        <v>300</v>
      </c>
      <c r="D144" s="39"/>
      <c r="E144" s="35">
        <v>0</v>
      </c>
      <c r="F144" s="36">
        <v>0</v>
      </c>
    </row>
    <row r="145" spans="1:6" ht="32.25" thickBot="1">
      <c r="A145" s="49" t="s">
        <v>103</v>
      </c>
      <c r="B145" s="8" t="s">
        <v>104</v>
      </c>
      <c r="C145" s="8"/>
      <c r="D145" s="39">
        <f>D146+D147+D148</f>
        <v>3747000</v>
      </c>
      <c r="E145" s="35">
        <f>E146+E147+E148</f>
        <v>1815711.62</v>
      </c>
      <c r="F145" s="36">
        <f t="shared" ref="F145:F153" si="6">E145/D145*100</f>
        <v>48.457742727515345</v>
      </c>
    </row>
    <row r="146" spans="1:6" ht="79.5" thickBot="1">
      <c r="A146" s="48" t="s">
        <v>105</v>
      </c>
      <c r="B146" s="9"/>
      <c r="C146" s="9">
        <v>100</v>
      </c>
      <c r="D146" s="38">
        <v>3200000</v>
      </c>
      <c r="E146" s="35">
        <v>1686108.25</v>
      </c>
      <c r="F146" s="36">
        <f t="shared" si="6"/>
        <v>52.690882812499993</v>
      </c>
    </row>
    <row r="147" spans="1:6" ht="32.25" thickBot="1">
      <c r="A147" s="48" t="s">
        <v>18</v>
      </c>
      <c r="B147" s="9"/>
      <c r="C147" s="9">
        <v>200</v>
      </c>
      <c r="D147" s="38">
        <v>527000</v>
      </c>
      <c r="E147" s="35">
        <v>127559.37</v>
      </c>
      <c r="F147" s="36">
        <f t="shared" si="6"/>
        <v>24.204814041745728</v>
      </c>
    </row>
    <row r="148" spans="1:6" ht="16.5" thickBot="1">
      <c r="A148" s="48" t="s">
        <v>59</v>
      </c>
      <c r="B148" s="9"/>
      <c r="C148" s="9">
        <v>800</v>
      </c>
      <c r="D148" s="38">
        <v>20000</v>
      </c>
      <c r="E148" s="35">
        <v>2044</v>
      </c>
      <c r="F148" s="36">
        <f t="shared" si="6"/>
        <v>10.220000000000001</v>
      </c>
    </row>
    <row r="149" spans="1:6" ht="23.45" customHeight="1" thickBot="1">
      <c r="A149" s="49" t="s">
        <v>192</v>
      </c>
      <c r="B149" s="9"/>
      <c r="C149" s="9"/>
      <c r="D149" s="38">
        <f>D150</f>
        <v>42250</v>
      </c>
      <c r="E149" s="35">
        <f>E150</f>
        <v>34750</v>
      </c>
      <c r="F149" s="36">
        <f>F150</f>
        <v>82.248520710059168</v>
      </c>
    </row>
    <row r="150" spans="1:6" ht="38.450000000000003" customHeight="1" thickBot="1">
      <c r="A150" s="48" t="s">
        <v>18</v>
      </c>
      <c r="B150" s="9"/>
      <c r="C150" s="9">
        <v>200</v>
      </c>
      <c r="D150" s="38">
        <v>42250</v>
      </c>
      <c r="E150" s="35">
        <v>34750</v>
      </c>
      <c r="F150" s="36">
        <f>E150/D150*100</f>
        <v>82.248520710059168</v>
      </c>
    </row>
    <row r="151" spans="1:6" ht="48" thickBot="1">
      <c r="A151" s="49" t="s">
        <v>106</v>
      </c>
      <c r="B151" s="8" t="s">
        <v>107</v>
      </c>
      <c r="C151" s="9"/>
      <c r="D151" s="39">
        <f>SUM(D152+D153)</f>
        <v>205170</v>
      </c>
      <c r="E151" s="35">
        <f>SUM(E152+E153)</f>
        <v>87881.52</v>
      </c>
      <c r="F151" s="36">
        <f t="shared" si="6"/>
        <v>42.833513671589415</v>
      </c>
    </row>
    <row r="152" spans="1:6" ht="79.5" thickBot="1">
      <c r="A152" s="48" t="s">
        <v>30</v>
      </c>
      <c r="B152" s="9"/>
      <c r="C152" s="9">
        <v>100</v>
      </c>
      <c r="D152" s="38">
        <v>198000</v>
      </c>
      <c r="E152" s="35">
        <v>85027.75</v>
      </c>
      <c r="F152" s="36">
        <f t="shared" si="6"/>
        <v>42.94330808080808</v>
      </c>
    </row>
    <row r="153" spans="1:6" ht="32.25" thickBot="1">
      <c r="A153" s="48" t="s">
        <v>18</v>
      </c>
      <c r="B153" s="9"/>
      <c r="C153" s="9">
        <v>200</v>
      </c>
      <c r="D153" s="38">
        <v>7170</v>
      </c>
      <c r="E153" s="35">
        <v>2853.77</v>
      </c>
      <c r="F153" s="36">
        <f t="shared" si="6"/>
        <v>39.801534170153417</v>
      </c>
    </row>
    <row r="154" spans="1:6" ht="46.9" customHeight="1" thickBot="1">
      <c r="A154" s="52" t="s">
        <v>190</v>
      </c>
      <c r="B154" s="8" t="s">
        <v>183</v>
      </c>
      <c r="C154" s="9"/>
      <c r="D154" s="38">
        <f>D155</f>
        <v>100000</v>
      </c>
      <c r="E154" s="35">
        <f>E155</f>
        <v>50000</v>
      </c>
      <c r="F154" s="36">
        <f>F155</f>
        <v>50</v>
      </c>
    </row>
    <row r="155" spans="1:6" ht="16.5" thickBot="1">
      <c r="A155" s="49" t="s">
        <v>88</v>
      </c>
      <c r="B155" s="9"/>
      <c r="C155" s="9">
        <v>500</v>
      </c>
      <c r="D155" s="38">
        <v>100000</v>
      </c>
      <c r="E155" s="35">
        <v>50000</v>
      </c>
      <c r="F155" s="36">
        <f>E155/D155*100</f>
        <v>50</v>
      </c>
    </row>
    <row r="156" spans="1:6" ht="32.25" thickBot="1">
      <c r="A156" s="52" t="s">
        <v>187</v>
      </c>
      <c r="B156" s="8" t="s">
        <v>184</v>
      </c>
      <c r="C156" s="9"/>
      <c r="D156" s="39">
        <v>65000</v>
      </c>
      <c r="E156" s="35">
        <f>E157</f>
        <v>32500</v>
      </c>
      <c r="F156" s="36">
        <f>E156/D156*100</f>
        <v>50</v>
      </c>
    </row>
    <row r="157" spans="1:6" ht="16.5" thickBot="1">
      <c r="A157" s="48"/>
      <c r="B157" s="26"/>
      <c r="C157" s="26">
        <v>500</v>
      </c>
      <c r="D157" s="41">
        <v>65000</v>
      </c>
      <c r="E157" s="35">
        <v>32500</v>
      </c>
      <c r="F157" s="36">
        <f>E157/D157*100</f>
        <v>50</v>
      </c>
    </row>
    <row r="158" spans="1:6" ht="32.25" thickBot="1">
      <c r="A158" s="50" t="s">
        <v>189</v>
      </c>
      <c r="B158" s="55" t="s">
        <v>186</v>
      </c>
      <c r="C158" s="55"/>
      <c r="D158" s="56">
        <f>D159</f>
        <v>107000</v>
      </c>
      <c r="E158" s="57">
        <f>E159</f>
        <v>53500</v>
      </c>
      <c r="F158" s="58">
        <f>F159</f>
        <v>50</v>
      </c>
    </row>
    <row r="159" spans="1:6" ht="16.5" thickBot="1">
      <c r="A159" s="61"/>
      <c r="B159" s="55"/>
      <c r="C159" s="55">
        <v>500</v>
      </c>
      <c r="D159" s="56">
        <v>107000</v>
      </c>
      <c r="E159" s="57">
        <v>53500</v>
      </c>
      <c r="F159" s="58">
        <f>E159/D159*100</f>
        <v>50</v>
      </c>
    </row>
    <row r="160" spans="1:6" ht="32.25" thickBot="1">
      <c r="A160" s="60" t="s">
        <v>188</v>
      </c>
      <c r="B160" s="55" t="s">
        <v>185</v>
      </c>
      <c r="C160" s="55"/>
      <c r="D160" s="56">
        <f>D161</f>
        <v>75348</v>
      </c>
      <c r="E160" s="57">
        <f>E161</f>
        <v>37674</v>
      </c>
      <c r="F160" s="58">
        <f>E160/D160*100</f>
        <v>50</v>
      </c>
    </row>
    <row r="161" spans="1:6" ht="16.5" thickBot="1">
      <c r="A161" s="59"/>
      <c r="B161" s="55"/>
      <c r="C161" s="55">
        <v>500</v>
      </c>
      <c r="D161" s="56">
        <v>75348</v>
      </c>
      <c r="E161" s="57">
        <v>37674</v>
      </c>
      <c r="F161" s="58">
        <f>E161/D161*100</f>
        <v>50</v>
      </c>
    </row>
    <row r="162" spans="1:6" ht="15.75" customHeight="1">
      <c r="A162" s="71" t="s">
        <v>108</v>
      </c>
      <c r="B162" s="75"/>
      <c r="C162" s="75"/>
      <c r="D162" s="73">
        <f>SUM(D8+D13+D18+D31+D56+D83+D103+D124+D131)</f>
        <v>32606525.48</v>
      </c>
      <c r="E162" s="67">
        <f>SUM(E8+E13+E18+E31+E56+E83+E103+E124+E131)</f>
        <v>11252906.77</v>
      </c>
      <c r="F162" s="69">
        <f>E162/D162*100</f>
        <v>34.511210882932744</v>
      </c>
    </row>
    <row r="163" spans="1:6" ht="15.75" thickBot="1">
      <c r="A163" s="72"/>
      <c r="B163" s="76"/>
      <c r="C163" s="76"/>
      <c r="D163" s="74"/>
      <c r="E163" s="68"/>
      <c r="F163" s="70"/>
    </row>
  </sheetData>
  <mergeCells count="20">
    <mergeCell ref="C1:F4"/>
    <mergeCell ref="A5:D5"/>
    <mergeCell ref="A18:A19"/>
    <mergeCell ref="B18:B19"/>
    <mergeCell ref="C18:C19"/>
    <mergeCell ref="D18:D19"/>
    <mergeCell ref="E18:E19"/>
    <mergeCell ref="F18:F19"/>
    <mergeCell ref="E162:E163"/>
    <mergeCell ref="F162:F163"/>
    <mergeCell ref="E94:E95"/>
    <mergeCell ref="F94:F95"/>
    <mergeCell ref="A94:A95"/>
    <mergeCell ref="D162:D163"/>
    <mergeCell ref="A162:A163"/>
    <mergeCell ref="B162:B163"/>
    <mergeCell ref="C162:C163"/>
    <mergeCell ref="B94:B95"/>
    <mergeCell ref="C94:C95"/>
    <mergeCell ref="D94:D9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2020-08-26T07:20:26Z</dcterms:modified>
</cp:coreProperties>
</file>